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ike.Yates\Desktop\Hitech Systems Inc. dba Pulsiam Proposal\"/>
    </mc:Choice>
  </mc:AlternateContent>
  <xr:revisionPtr revIDLastSave="0" documentId="8_{5BDDC790-5FF3-4C16-8868-3F193DE36FAF}" xr6:coauthVersionLast="47" xr6:coauthVersionMax="47" xr10:uidLastSave="{00000000-0000-0000-0000-000000000000}"/>
  <bookViews>
    <workbookView xWindow="-108" yWindow="-108" windowWidth="23256" windowHeight="14016" xr2:uid="{DA6CDBDE-760A-4308-BC58-0F8028BCB45F}"/>
  </bookViews>
  <sheets>
    <sheet name="Cost" sheetId="4" r:id="rId1"/>
    <sheet name="Options" sheetId="10" r:id="rId2"/>
  </sheets>
  <definedNames>
    <definedName name="_xlnm.Print_Area" localSheetId="0">Cost!$A$1:$D$161</definedName>
    <definedName name="_xlnm.Print_Area" localSheetId="1">Options!$A$1:$D$68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0" l="1"/>
  <c r="C132" i="4"/>
  <c r="C123" i="4"/>
  <c r="A30" i="10" l="1"/>
  <c r="A64" i="10" s="1"/>
  <c r="A21" i="10"/>
  <c r="A63" i="10" s="1"/>
  <c r="D60" i="10"/>
  <c r="D38" i="10"/>
  <c r="D36" i="10"/>
  <c r="D35" i="10"/>
  <c r="D34" i="10"/>
  <c r="D33" i="10"/>
  <c r="D32" i="10"/>
  <c r="D29" i="10"/>
  <c r="D27" i="10"/>
  <c r="D26" i="10"/>
  <c r="D25" i="10"/>
  <c r="D24" i="10"/>
  <c r="D23" i="10"/>
  <c r="D18" i="10"/>
  <c r="D17" i="10"/>
  <c r="D16" i="10"/>
  <c r="D15" i="10"/>
  <c r="D14" i="10"/>
  <c r="A12" i="10"/>
  <c r="A62" i="10" s="1"/>
  <c r="D11" i="10"/>
  <c r="D9" i="10"/>
  <c r="D8" i="10"/>
  <c r="D7" i="10"/>
  <c r="D6" i="10"/>
  <c r="D5" i="10"/>
  <c r="A3" i="10"/>
  <c r="A61" i="10" s="1"/>
  <c r="C78" i="4"/>
  <c r="C95" i="4" s="1"/>
  <c r="A95" i="4"/>
  <c r="A94" i="4"/>
  <c r="D71" i="4"/>
  <c r="C71" i="4"/>
  <c r="A71" i="4"/>
  <c r="C68" i="4"/>
  <c r="C94" i="4" s="1"/>
  <c r="D51" i="4"/>
  <c r="C51" i="4"/>
  <c r="A51" i="4"/>
  <c r="D19" i="10" l="1"/>
  <c r="D62" i="10" s="1"/>
  <c r="D10" i="10"/>
  <c r="D61" i="10" s="1"/>
  <c r="D37" i="10"/>
  <c r="D64" i="10" s="1"/>
  <c r="D28" i="10"/>
  <c r="D63" i="10" s="1"/>
  <c r="C48" i="4"/>
  <c r="C93" i="4" s="1"/>
  <c r="D66" i="10" l="1"/>
  <c r="C86" i="4"/>
  <c r="C96" i="4" s="1"/>
  <c r="D136" i="4" l="1"/>
  <c r="C136" i="4"/>
  <c r="C112" i="4"/>
  <c r="C101" i="4"/>
  <c r="D89" i="4"/>
  <c r="C89" i="4"/>
  <c r="A89" i="4"/>
  <c r="C81" i="4"/>
  <c r="B147" i="4"/>
  <c r="A96" i="4"/>
  <c r="A93" i="4"/>
  <c r="A91" i="4"/>
  <c r="D81" i="4"/>
  <c r="D14" i="4" l="1"/>
  <c r="A14" i="4"/>
  <c r="C11" i="4" l="1"/>
  <c r="C91" i="4" s="1"/>
  <c r="C98" i="4" l="1"/>
  <c r="C144" i="4" l="1"/>
  <c r="C140" i="4"/>
  <c r="C139" i="4"/>
  <c r="C138" i="4"/>
  <c r="C143" i="4"/>
  <c r="C142" i="4"/>
  <c r="C141" i="4"/>
  <c r="C145" i="4"/>
  <c r="C114" i="4"/>
  <c r="C147" i="4" l="1"/>
  <c r="C109" i="4" l="1"/>
  <c r="C116" i="4" l="1"/>
  <c r="C118" i="4" l="1"/>
  <c r="C1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tc={0F1C43D5-C975-4827-8496-F3B8A854FDAC}</author>
  </authors>
  <commentList>
    <comment ref="A122" authorId="0" shapeId="0" xr:uid="{0F1C43D5-C975-4827-8496-F3B8A854FDAC}">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tc={4CA4A2F3-27C4-4C55-88D1-52690EF1A0F2}</author>
    <author>tc={6D3737DB-D14A-4C59-8A99-5FDBC2D99620}</author>
    <author>tc={3877874D-B0A6-4A82-B126-9771F35CAAFA}</author>
  </authors>
  <commentList>
    <comment ref="A3" authorId="0" shapeId="0" xr:uid="{4CA4A2F3-27C4-4C55-88D1-52690EF1A0F2}">
      <text>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
      </text>
    </comment>
    <comment ref="C4" authorId="1" shapeId="0" xr:uid="{6D3737DB-D14A-4C59-8A99-5FDBC2D99620}">
      <text>
        <t xml:space="preserve">[Threaded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
      </text>
    </comment>
    <comment ref="A24" authorId="2" shapeId="0" xr:uid="{3877874D-B0A6-4A82-B126-9771F35CAAFA}">
      <text>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t>
      </text>
    </comment>
  </commentList>
</comments>
</file>

<file path=xl/sharedStrings.xml><?xml version="1.0" encoding="utf-8"?>
<sst xmlns="http://schemas.openxmlformats.org/spreadsheetml/2006/main" count="186" uniqueCount="134">
  <si>
    <t>Item</t>
  </si>
  <si>
    <t>Notes</t>
  </si>
  <si>
    <t>Year 2:</t>
  </si>
  <si>
    <t>Total:</t>
  </si>
  <si>
    <t>Total</t>
  </si>
  <si>
    <t>Total Cost:</t>
  </si>
  <si>
    <t>Year 3:</t>
  </si>
  <si>
    <t>Year 4:</t>
  </si>
  <si>
    <t>Year 5:</t>
  </si>
  <si>
    <t xml:space="preserve"> </t>
  </si>
  <si>
    <t>Total 5 year Cost of Ownership</t>
  </si>
  <si>
    <t>Third Party</t>
  </si>
  <si>
    <t>Execution of Contract</t>
  </si>
  <si>
    <t>Final Acceptance</t>
  </si>
  <si>
    <t>Quantity</t>
  </si>
  <si>
    <t>Price</t>
  </si>
  <si>
    <t>Total Pricing</t>
  </si>
  <si>
    <t>Grand Total:</t>
  </si>
  <si>
    <t>Professional Services</t>
  </si>
  <si>
    <t>Software licensing or subscription</t>
  </si>
  <si>
    <t>CAD</t>
  </si>
  <si>
    <t>Computer Aided Dispatch</t>
  </si>
  <si>
    <t>RapidSOS</t>
  </si>
  <si>
    <t>ASAP to PSAP</t>
  </si>
  <si>
    <t>Analytics &amp; Reporting</t>
  </si>
  <si>
    <t>Project Management</t>
  </si>
  <si>
    <t>Implementation Services</t>
  </si>
  <si>
    <t>Training</t>
  </si>
  <si>
    <t>Hardware staging</t>
  </si>
  <si>
    <t>GIS Implementation</t>
  </si>
  <si>
    <t>Other Costs</t>
  </si>
  <si>
    <t>Go-Live Services</t>
  </si>
  <si>
    <t>GIS software</t>
  </si>
  <si>
    <t>VPN Software</t>
  </si>
  <si>
    <t>Servers &amp; related hardware</t>
  </si>
  <si>
    <t>Travel costs</t>
  </si>
  <si>
    <t>Total Ongoing SSMA/Subscription Fees:</t>
  </si>
  <si>
    <t>Discount:</t>
  </si>
  <si>
    <t>Sub-total Cost:</t>
  </si>
  <si>
    <t>Total One Time Cost:</t>
  </si>
  <si>
    <t>Software installed and available</t>
  </si>
  <si>
    <t>Administrative training complete</t>
  </si>
  <si>
    <t>Interfaces complete</t>
  </si>
  <si>
    <t>Conversion complete</t>
  </si>
  <si>
    <t>Training complete</t>
  </si>
  <si>
    <t>Go-live signed off</t>
  </si>
  <si>
    <t>Totals:</t>
  </si>
  <si>
    <t>%</t>
  </si>
  <si>
    <t>Notes:</t>
  </si>
  <si>
    <t>Interface Software</t>
  </si>
  <si>
    <t>Enter 'Software Fees' or 'Subscription Fees' here</t>
  </si>
  <si>
    <t>&lt; Enter discount as a negative number here</t>
  </si>
  <si>
    <t>Example: -120,000</t>
  </si>
  <si>
    <t>Year 2 BPR</t>
  </si>
  <si>
    <t>Year 3 BPR</t>
  </si>
  <si>
    <t>Year 4 BPR</t>
  </si>
  <si>
    <t>Year 5 BPR</t>
  </si>
  <si>
    <t>Full Time Onsite Resource</t>
  </si>
  <si>
    <t>*Item</t>
  </si>
  <si>
    <t>Other</t>
  </si>
  <si>
    <t xml:space="preserve">Omnix for NCIC </t>
  </si>
  <si>
    <t>State/NCIC Interface from RMS</t>
  </si>
  <si>
    <t>State/NCIC Query to populate Niche RMS Master Name and Vehicle</t>
  </si>
  <si>
    <t>State/NCIC Interface (query, entry, and update)</t>
  </si>
  <si>
    <t>NG 911 Integration</t>
  </si>
  <si>
    <t>Page Gate</t>
  </si>
  <si>
    <t>Push-to-Talk - Motorola</t>
  </si>
  <si>
    <t>E911 - Intrado</t>
  </si>
  <si>
    <t>AVL - Motorola APX Next</t>
  </si>
  <si>
    <t>GIS/Mapping</t>
  </si>
  <si>
    <t>GIS/Mapping - Live data sources (weather, road closures, etc</t>
  </si>
  <si>
    <t xml:space="preserve">AVL - MACH </t>
  </si>
  <si>
    <t>CAD to LERMS - Niche (bi-directional)</t>
  </si>
  <si>
    <t xml:space="preserve">Active Directory </t>
  </si>
  <si>
    <t>Body Worn Camera</t>
  </si>
  <si>
    <t>In Car Video - GETAC</t>
  </si>
  <si>
    <t>Voice Recording and Logging - Eventide</t>
  </si>
  <si>
    <t>Schedule Anywhere</t>
  </si>
  <si>
    <t>Real Time Crime Center</t>
  </si>
  <si>
    <t>eCitation - TRACS</t>
  </si>
  <si>
    <t>Crash Reporting - TRACS</t>
  </si>
  <si>
    <t>Towing - Tow Xchange</t>
  </si>
  <si>
    <t>Towing - Omnix for towing</t>
  </si>
  <si>
    <t>GIS/Mapping - NDOT IP Cameras</t>
  </si>
  <si>
    <t>Airwing - Micowave Downlink</t>
  </si>
  <si>
    <t>Mass Notification - CodeRED</t>
  </si>
  <si>
    <t>Emergency Management - SalamanderLive</t>
  </si>
  <si>
    <t>Nebraska Intelligence and Threat Exchange (NITE) API only</t>
  </si>
  <si>
    <t>Interface Services costs</t>
  </si>
  <si>
    <t>Mobile Data System</t>
  </si>
  <si>
    <t>Year 7:</t>
  </si>
  <si>
    <t>Year 8:</t>
  </si>
  <si>
    <t>Year 9:</t>
  </si>
  <si>
    <t>Year 10:</t>
  </si>
  <si>
    <t>ReKor License Plate Reader (LPR)</t>
  </si>
  <si>
    <t xml:space="preserve"> Payment Terms</t>
  </si>
  <si>
    <t>Ongoing Software Maintenance or SaaS Fees for Years 2 - 5</t>
  </si>
  <si>
    <t>Year 6:</t>
  </si>
  <si>
    <t>Optional Ongoing Software Maintenance or SaaS Fees for Years 6 -10</t>
  </si>
  <si>
    <t>Data Conversion costs:</t>
  </si>
  <si>
    <t>Interface Services</t>
  </si>
  <si>
    <t>External 3rd Party Services</t>
  </si>
  <si>
    <t>Bidder Name: _________________</t>
  </si>
  <si>
    <t>Year 1 Software Maintenance or SaaS Fees</t>
  </si>
  <si>
    <t>Vigilant License Plate Reader (LPR)</t>
  </si>
  <si>
    <t>If applicable</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</si>
  <si>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</si>
  <si>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</si>
  <si>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</si>
  <si>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</si>
  <si>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</si>
  <si>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</si>
  <si>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</si>
  <si>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</si>
  <si>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</si>
  <si>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</si>
  <si>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 xml:space="preserve"> Nebraska State Patrol Computer Aided Dispatch RFP NSP7149 Z1
Cost Proposal</t>
  </si>
  <si>
    <t>NSP7149 Z1
Optional Pricing</t>
  </si>
  <si>
    <t>Total Up Front Cost - Software/Subscription</t>
  </si>
  <si>
    <t>Mobile Mapping Software</t>
  </si>
  <si>
    <t>n/c</t>
  </si>
  <si>
    <t>not applicable</t>
  </si>
  <si>
    <t>n/a</t>
  </si>
  <si>
    <t>Included in interface costs</t>
  </si>
  <si>
    <t>BPR services are provided during implementation.  Additional sessions can be purchased after go live if requested.</t>
  </si>
  <si>
    <t>Nebraska today has 824,909 verified 911 address points and the cost includes creating police fire and Ems boundries.</t>
  </si>
  <si>
    <t>We do not provide a native real time crime center</t>
  </si>
  <si>
    <t xml:space="preserve">Typically, our implementations do not require a full-time site.  This can be negotiated if requested. </t>
  </si>
  <si>
    <t>15 classes at $3,000 per class</t>
  </si>
  <si>
    <t>Informix Database</t>
  </si>
  <si>
    <t>29 training/go live expenses @$2,500 per instance</t>
  </si>
  <si>
    <t>3 centers/39 total users/16 max concurrent users</t>
  </si>
  <si>
    <t>350 units</t>
  </si>
  <si>
    <r>
      <t>Bidder Name: _</t>
    </r>
    <r>
      <rPr>
        <b/>
        <u/>
        <sz val="11"/>
        <rFont val="Arial"/>
        <family val="2"/>
      </rPr>
      <t>22nd Centurty Technologies, Inc.</t>
    </r>
    <r>
      <rPr>
        <b/>
        <sz val="11"/>
        <rFont val="Arial"/>
        <family val="2"/>
      </rPr>
      <t>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</si>
</sst>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1" x14ac:knownFonts="1">
    <font>
      <sz val="11"/>
      <color theme="1"/>
      <name val="Calibri"/>
      <family val="2"/>
    </font>
    <font>
      <sz val="11"/>
      <color theme="1"/>
      <name val="Calibri"/>
      <family val="2"/>
      <scheme val="minor"/>
    </font>
    <font>
      <sz val="11"/>
      <color theme="1"/>
      <name val="Calibri"/>
      <family val="2"/>
      <scheme val="minor"/>
    </font>
    <font>
      <sz val="10"/>
      <name val="Arial"/>
      <family val="2"/>
    </font>
    <font>
      <b/>
      <sz val="10"/>
      <name val="Calibri"/>
      <family val="2"/>
    </font>
    <font>
      <sz val="10"/>
      <name val="Calibri"/>
      <family val="2"/>
    </font>
    <font>
      <i/>
      <sz val="10"/>
      <name val="Calibri"/>
      <family val="2"/>
    </font>
    <font>
      <b/>
      <i/>
      <sz val="10"/>
      <name val="Calibri"/>
      <family val="2"/>
    </font>
    <font>
      <sz val="8"/>
      <name val="Calibri"/>
      <family val="2"/>
    </font>
    <font>
      <i/>
      <sz val="9"/>
      <color rgb="FFFF0000"/>
      <name val="Calibri"/>
      <family val="2"/>
    </font>
    <font>
      <sz val="10"/>
      <name val="Arial"/>
      <family val="2"/>
    </font>
    <font>
      <sz val="11"/>
      <name val="Calibri"/>
      <family val="2"/>
    </font>
    <font>
      <i/>
      <sz val="9"/>
      <name val="Calibri"/>
      <family val="2"/>
    </font>
    <font>
      <b/>
      <i/>
      <sz val="10"/>
      <color rgb="FFE06F30"/>
      <name val="Calibri"/>
      <family val="2"/>
    </font>
    <font>
      <i/>
      <sz val="10"/>
      <color rgb="FFFF0000"/>
      <name val="Calibri"/>
      <family val="2"/>
    </font>
    <font>
      <sz val="10"/>
      <color rgb="FFFF0000"/>
      <name val="Arial"/>
      <family val="2"/>
    </font>
    <font>
      <b/>
      <sz val="10"/>
      <color rgb="FFFF0000"/>
      <name val="Arial"/>
      <family val="2"/>
    </font>
    <font>
      <b/>
      <sz val="12"/>
      <name val="Calibri"/>
      <family val="2"/>
    </font>
    <font>
      <b/>
      <sz val="11"/>
      <name val="Arial"/>
      <family val="2"/>
    </font>
    <font>
      <b/>
      <i/>
      <sz val="9"/>
      <color rgb="FFFF0000"/>
      <name val="Arial"/>
      <family val="2"/>
    </font>
    <font>
      <b/>
      <u/>
      <sz val="1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hair">
        <color indexed="64"/>
      </top>
      <bottom style="hair">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s>
  <cellStyleXfs count="7">
    <xf numFmtId="0" fontId="0" fillId="0" borderId="0"/>
    <xf numFmtId="9" fontId="3" fillId="0" borderId="0" applyFont="0" applyFill="0" applyBorder="0" applyAlignment="0" applyProtection="0"/>
    <xf numFmtId="0" fontId="3" fillId="0" borderId="0"/>
    <xf numFmtId="0" fontId="2" fillId="0" borderId="0"/>
    <xf numFmtId="0" fontId="10" fillId="0" borderId="0"/>
    <xf numFmtId="0" fontId="3" fillId="0" borderId="0"/>
    <xf numFmtId="0" fontId="1" fillId="0" borderId="0"/>
  </cellStyleXfs>
  <cellXfs count="134">
    <xf numFmtId="0" fontId="0" fillId="0" borderId="0" xfId="0"/>
    <xf numFmtId="0" fontId="3" fillId="0" borderId="0" xfId="2"/>
    <xf numFmtId="0" fontId="5" fillId="0" borderId="0" xfId="2" applyFont="1" applyAlignment="1">
      <alignment horizontal="center"/>
    </xf>
    <xf numFmtId="0" fontId="5" fillId="0" borderId="0" xfId="2" applyFont="1"/>
    <xf numFmtId="0" fontId="4" fillId="2" borderId="1" xfId="2" applyFont="1" applyFill="1" applyBorder="1" applyAlignment="1">
      <alignment horizontal="center" vertical="center"/>
    </xf>
    <xf numFmtId="164" fontId="5" fillId="0" borderId="1" xfId="2" applyNumberFormat="1" applyFont="1" applyBorder="1" applyAlignment="1">
      <alignment wrapText="1"/>
    </xf>
    <xf numFmtId="6" fontId="5" fillId="0" borderId="1" xfId="1" applyNumberFormat="1" applyFont="1" applyBorder="1" applyAlignment="1" applyProtection="1"/>
    <xf numFmtId="0" fontId="6" fillId="0" borderId="3" xfId="1" applyNumberFormat="1" applyFont="1" applyBorder="1" applyAlignment="1" applyProtection="1">
      <alignment horizontal="left" indent="1"/>
    </xf>
    <xf numFmtId="6" fontId="5" fillId="0" borderId="2" xfId="1" applyNumberFormat="1" applyFont="1" applyBorder="1" applyAlignment="1" applyProtection="1">
      <alignment horizontal="left" indent="2"/>
    </xf>
    <xf numFmtId="0" fontId="4" fillId="0" borderId="2" xfId="1" applyNumberFormat="1" applyFont="1" applyBorder="1" applyAlignment="1" applyProtection="1">
      <alignment horizontal="left"/>
    </xf>
    <xf numFmtId="6" fontId="4" fillId="0" borderId="1" xfId="1" applyNumberFormat="1" applyFont="1" applyBorder="1" applyAlignment="1" applyProtection="1"/>
    <xf numFmtId="0" fontId="5" fillId="0" borderId="3" xfId="1" applyNumberFormat="1" applyFont="1" applyBorder="1" applyAlignment="1" applyProtection="1">
      <alignment horizontal="left"/>
    </xf>
    <xf numFmtId="0" fontId="5" fillId="0" borderId="2" xfId="1" applyNumberFormat="1" applyFont="1" applyBorder="1" applyAlignment="1" applyProtection="1">
      <alignment horizontal="left"/>
    </xf>
    <xf numFmtId="6" fontId="4" fillId="0" borderId="1" xfId="1" applyNumberFormat="1" applyFont="1" applyBorder="1" applyAlignment="1" applyProtection="1">
      <alignment horizontal="right"/>
    </xf>
    <xf numFmtId="0" fontId="6" fillId="0" borderId="1" xfId="1" applyNumberFormat="1" applyFont="1" applyBorder="1" applyAlignment="1" applyProtection="1">
      <alignment horizontal="left" indent="1"/>
    </xf>
    <xf numFmtId="0" fontId="4" fillId="0" borderId="3" xfId="1" applyNumberFormat="1" applyFont="1" applyBorder="1" applyAlignment="1" applyProtection="1">
      <alignment horizontal="right"/>
    </xf>
    <xf numFmtId="6" fontId="7" fillId="0" borderId="1" xfId="1" applyNumberFormat="1" applyFont="1" applyBorder="1" applyAlignment="1" applyProtection="1">
      <alignment horizontal="right"/>
    </xf>
    <xf numFmtId="6" fontId="7" fillId="0" borderId="1" xfId="1" applyNumberFormat="1" applyFont="1" applyBorder="1" applyAlignment="1" applyProtection="1"/>
    <xf numFmtId="6" fontId="5" fillId="0" borderId="1" xfId="1" applyNumberFormat="1" applyFont="1" applyBorder="1" applyAlignment="1" applyProtection="1">
      <alignment horizontal="right"/>
    </xf>
    <xf numFmtId="0" fontId="5" fillId="0" borderId="3" xfId="1" applyNumberFormat="1" applyFont="1" applyBorder="1" applyAlignment="1" applyProtection="1">
      <alignment horizontal="left" indent="1"/>
    </xf>
    <xf numFmtId="9" fontId="5" fillId="0" borderId="1" xfId="1" applyFont="1" applyBorder="1" applyAlignment="1" applyProtection="1">
      <alignment horizontal="center"/>
    </xf>
    <xf numFmtId="164" fontId="5" fillId="0" borderId="3" xfId="1" applyNumberFormat="1" applyFont="1" applyBorder="1" applyAlignment="1" applyProtection="1">
      <alignment horizontal="right" indent="1"/>
    </xf>
    <xf numFmtId="9" fontId="4" fillId="0" borderId="1" xfId="1" applyFont="1" applyBorder="1" applyAlignment="1" applyProtection="1">
      <alignment horizontal="center"/>
    </xf>
    <xf numFmtId="6" fontId="5" fillId="0" borderId="3" xfId="1" applyNumberFormat="1" applyFont="1" applyBorder="1" applyAlignment="1" applyProtection="1">
      <alignment horizontal="right" indent="1"/>
    </xf>
    <xf numFmtId="9" fontId="5" fillId="0" borderId="1" xfId="1" applyFont="1" applyBorder="1" applyAlignment="1" applyProtection="1">
      <alignment horizontal="right"/>
    </xf>
    <xf numFmtId="0" fontId="9" fillId="0" borderId="3" xfId="1" applyNumberFormat="1" applyFont="1" applyBorder="1" applyAlignment="1" applyProtection="1">
      <alignment horizontal="left" indent="1"/>
    </xf>
    <xf numFmtId="6" fontId="5" fillId="5" borderId="1" xfId="1" applyNumberFormat="1" applyFont="1" applyFill="1" applyBorder="1" applyAlignment="1" applyProtection="1">
      <protection locked="0"/>
    </xf>
    <xf numFmtId="0" fontId="6" fillId="5" borderId="3" xfId="1" applyNumberFormat="1" applyFont="1" applyFill="1" applyBorder="1" applyAlignment="1" applyProtection="1">
      <alignment horizontal="left" indent="1"/>
      <protection locked="0"/>
    </xf>
    <xf numFmtId="0" fontId="12" fillId="0" borderId="3" xfId="1" applyNumberFormat="1" applyFont="1" applyBorder="1" applyAlignment="1" applyProtection="1">
      <alignment horizontal="left" indent="3"/>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7" xfId="2" applyFont="1" applyFill="1" applyBorder="1" applyAlignment="1">
      <alignment horizontal="center"/>
    </xf>
    <xf numFmtId="0" fontId="4" fillId="2" borderId="3" xfId="2" applyFont="1" applyFill="1" applyBorder="1" applyAlignment="1">
      <alignment horizontal="center"/>
    </xf>
    <xf numFmtId="0" fontId="5" fillId="0" borderId="2" xfId="2" applyFont="1" applyBorder="1" applyAlignment="1">
      <alignment horizontal="left" wrapText="1"/>
    </xf>
    <xf numFmtId="0" fontId="6" fillId="0" borderId="3" xfId="2" applyFont="1" applyBorder="1" applyAlignment="1">
      <alignment horizontal="left" wrapText="1" indent="1"/>
    </xf>
    <xf numFmtId="0" fontId="5" fillId="0" borderId="2" xfId="2" applyFont="1" applyBorder="1" applyAlignment="1">
      <alignment horizontal="left"/>
    </xf>
    <xf numFmtId="164" fontId="4" fillId="0" borderId="1" xfId="2" applyNumberFormat="1" applyFont="1" applyBorder="1" applyAlignment="1">
      <alignment horizontal="right"/>
    </xf>
    <xf numFmtId="164" fontId="5" fillId="0" borderId="1" xfId="2" applyNumberFormat="1" applyFont="1" applyBorder="1"/>
    <xf numFmtId="1" fontId="4" fillId="0" borderId="1" xfId="2" applyNumberFormat="1" applyFont="1" applyBorder="1" applyAlignment="1">
      <alignment horizontal="right"/>
    </xf>
    <xf numFmtId="0" fontId="4" fillId="2" borderId="7" xfId="2" applyFont="1" applyFill="1" applyBorder="1"/>
    <xf numFmtId="1" fontId="5" fillId="0" borderId="1" xfId="2" applyNumberFormat="1" applyFont="1" applyBorder="1" applyAlignment="1">
      <alignment horizontal="center"/>
    </xf>
    <xf numFmtId="0" fontId="4" fillId="3" borderId="1" xfId="2" applyFont="1" applyFill="1" applyBorder="1" applyAlignment="1">
      <alignment horizontal="center"/>
    </xf>
    <xf numFmtId="0" fontId="4" fillId="3" borderId="3" xfId="2" applyFont="1" applyFill="1" applyBorder="1" applyAlignment="1">
      <alignment horizontal="center"/>
    </xf>
    <xf numFmtId="0" fontId="4" fillId="3" borderId="1" xfId="2" applyFont="1" applyFill="1" applyBorder="1" applyAlignment="1">
      <alignment horizontal="right"/>
    </xf>
    <xf numFmtId="164" fontId="5" fillId="3" borderId="1" xfId="2" applyNumberFormat="1" applyFont="1" applyFill="1" applyBorder="1" applyAlignment="1">
      <alignment horizontal="right"/>
    </xf>
    <xf numFmtId="164" fontId="4" fillId="3" borderId="1" xfId="2" applyNumberFormat="1" applyFont="1" applyFill="1" applyBorder="1" applyAlignment="1">
      <alignment horizontal="right"/>
    </xf>
    <xf numFmtId="9" fontId="5" fillId="3" borderId="1" xfId="1" applyFont="1" applyFill="1" applyBorder="1" applyAlignment="1" applyProtection="1">
      <alignment horizontal="center"/>
    </xf>
    <xf numFmtId="0" fontId="5" fillId="5" borderId="3" xfId="1" applyNumberFormat="1" applyFont="1" applyFill="1" applyBorder="1" applyAlignment="1" applyProtection="1">
      <alignment horizontal="left" indent="1"/>
    </xf>
    <xf numFmtId="0" fontId="4" fillId="2" borderId="1" xfId="2" applyFont="1" applyFill="1" applyBorder="1" applyAlignment="1" applyProtection="1">
      <alignment horizontal="center" vertical="center"/>
      <protection locked="0"/>
    </xf>
    <xf numFmtId="0" fontId="4" fillId="2" borderId="2" xfId="2" applyFont="1" applyFill="1" applyBorder="1" applyAlignment="1">
      <alignment horizontal="center" vertical="center" wrapText="1"/>
    </xf>
    <xf numFmtId="6" fontId="4" fillId="0" borderId="2" xfId="1" applyNumberFormat="1" applyFont="1" applyBorder="1" applyAlignment="1" applyProtection="1">
      <alignment wrapText="1"/>
    </xf>
    <xf numFmtId="6" fontId="5" fillId="0" borderId="2" xfId="1" applyNumberFormat="1" applyFont="1" applyBorder="1" applyAlignment="1" applyProtection="1">
      <alignment horizontal="left" wrapText="1"/>
    </xf>
    <xf numFmtId="6" fontId="5" fillId="0" borderId="2" xfId="1" applyNumberFormat="1" applyFont="1" applyBorder="1" applyAlignment="1" applyProtection="1">
      <alignment wrapText="1"/>
    </xf>
    <xf numFmtId="0" fontId="4" fillId="2" borderId="2" xfId="2" applyFont="1" applyFill="1" applyBorder="1" applyAlignment="1">
      <alignment horizontal="center" wrapText="1"/>
    </xf>
    <xf numFmtId="0" fontId="4" fillId="0" borderId="2" xfId="1" applyNumberFormat="1" applyFont="1" applyBorder="1" applyAlignment="1" applyProtection="1">
      <alignment horizontal="left" wrapText="1"/>
    </xf>
    <xf numFmtId="0" fontId="5" fillId="0" borderId="2" xfId="1" applyNumberFormat="1" applyFont="1" applyBorder="1" applyAlignment="1" applyProtection="1">
      <alignment horizontal="left" wrapText="1"/>
    </xf>
    <xf numFmtId="10" fontId="5" fillId="0" borderId="2" xfId="2" applyNumberFormat="1" applyFont="1" applyBorder="1" applyAlignment="1">
      <alignment horizontal="center" wrapText="1"/>
    </xf>
    <xf numFmtId="0" fontId="4" fillId="0" borderId="2" xfId="2" applyFont="1" applyBorder="1" applyAlignment="1">
      <alignment horizontal="right" wrapText="1"/>
    </xf>
    <xf numFmtId="0" fontId="13" fillId="0" borderId="2" xfId="2" applyFont="1" applyBorder="1" applyAlignment="1">
      <alignment horizontal="left" wrapText="1"/>
    </xf>
    <xf numFmtId="0" fontId="4" fillId="3" borderId="2" xfId="2" applyFont="1" applyFill="1" applyBorder="1" applyAlignment="1">
      <alignment horizontal="center" wrapText="1"/>
    </xf>
    <xf numFmtId="0" fontId="5" fillId="0" borderId="2" xfId="2" applyFont="1" applyBorder="1" applyAlignment="1">
      <alignment horizontal="right" wrapText="1"/>
    </xf>
    <xf numFmtId="0" fontId="5" fillId="0" borderId="0" xfId="2" applyFont="1" applyAlignment="1">
      <alignment horizontal="center" wrapText="1"/>
    </xf>
    <xf numFmtId="6" fontId="5" fillId="3" borderId="2" xfId="1" applyNumberFormat="1" applyFont="1" applyFill="1" applyBorder="1" applyAlignment="1" applyProtection="1">
      <alignment horizontal="left" wrapText="1"/>
    </xf>
    <xf numFmtId="0" fontId="3" fillId="0" borderId="0" xfId="2" applyAlignment="1">
      <alignment wrapText="1"/>
    </xf>
    <xf numFmtId="0" fontId="15" fillId="0" borderId="0" xfId="2" applyFont="1" applyAlignment="1">
      <alignment wrapText="1"/>
    </xf>
    <xf numFmtId="0" fontId="15" fillId="0" borderId="0" xfId="2" applyFont="1" applyAlignment="1">
      <alignment horizontal="left" wrapText="1"/>
    </xf>
    <xf numFmtId="0" fontId="5" fillId="0" borderId="1" xfId="2" applyFont="1" applyBorder="1" applyAlignment="1">
      <alignment horizontal="center" vertical="center" wrapText="1"/>
    </xf>
    <xf numFmtId="164" fontId="5" fillId="0" borderId="1" xfId="2" applyNumberFormat="1" applyFont="1" applyBorder="1" applyAlignment="1">
      <alignment vertical="center" wrapText="1"/>
    </xf>
    <xf numFmtId="0" fontId="5" fillId="0" borderId="1" xfId="2" applyFont="1" applyBorder="1" applyAlignment="1" applyProtection="1">
      <alignment horizontal="center" vertical="center" wrapText="1"/>
      <protection locked="0"/>
    </xf>
    <xf numFmtId="164" fontId="5" fillId="0" borderId="1" xfId="2" applyNumberFormat="1" applyFont="1" applyBorder="1" applyAlignment="1" applyProtection="1">
      <alignment vertical="center" wrapText="1"/>
      <protection locked="0"/>
    </xf>
    <xf numFmtId="165" fontId="4" fillId="0" borderId="1" xfId="2" applyNumberFormat="1" applyFont="1" applyBorder="1" applyAlignment="1">
      <alignment horizontal="right" vertical="center" wrapText="1"/>
    </xf>
    <xf numFmtId="165" fontId="5" fillId="0" borderId="1" xfId="2" applyNumberFormat="1" applyFont="1" applyBorder="1" applyAlignment="1">
      <alignment vertical="center" wrapText="1"/>
    </xf>
    <xf numFmtId="165" fontId="5" fillId="0" borderId="1" xfId="2" applyNumberFormat="1" applyFont="1" applyBorder="1" applyAlignment="1" applyProtection="1">
      <alignment vertical="center" wrapText="1"/>
      <protection locked="0"/>
    </xf>
    <xf numFmtId="165" fontId="5" fillId="0" borderId="1" xfId="2" applyNumberFormat="1" applyFont="1" applyBorder="1" applyAlignment="1">
      <alignment horizontal="right" vertical="center"/>
    </xf>
    <xf numFmtId="165" fontId="4" fillId="0" borderId="1" xfId="2" applyNumberFormat="1" applyFont="1" applyBorder="1" applyAlignment="1">
      <alignment vertical="center" wrapText="1"/>
    </xf>
    <xf numFmtId="0" fontId="4" fillId="3" borderId="7" xfId="2" applyFont="1" applyFill="1" applyBorder="1"/>
    <xf numFmtId="0" fontId="3" fillId="3" borderId="0" xfId="2" applyFill="1" applyAlignment="1">
      <alignment wrapText="1"/>
    </xf>
    <xf numFmtId="0" fontId="3" fillId="3" borderId="0" xfId="2" applyFill="1"/>
    <xf numFmtId="0" fontId="5" fillId="3" borderId="2" xfId="1" applyNumberFormat="1" applyFont="1" applyFill="1" applyBorder="1" applyAlignment="1" applyProtection="1">
      <alignment horizontal="left" wrapText="1"/>
      <protection locked="0"/>
    </xf>
    <xf numFmtId="6" fontId="4" fillId="5" borderId="1" xfId="1" applyNumberFormat="1" applyFont="1" applyFill="1" applyBorder="1" applyAlignment="1" applyProtection="1"/>
    <xf numFmtId="0" fontId="6" fillId="5" borderId="3" xfId="1" applyNumberFormat="1" applyFont="1" applyFill="1" applyBorder="1" applyAlignment="1" applyProtection="1">
      <alignment horizontal="left" indent="1"/>
    </xf>
    <xf numFmtId="6" fontId="6" fillId="4" borderId="1" xfId="1" applyNumberFormat="1" applyFont="1" applyFill="1" applyBorder="1" applyAlignment="1" applyProtection="1">
      <alignment horizontal="right"/>
    </xf>
    <xf numFmtId="0" fontId="16" fillId="0" borderId="0" xfId="2" applyFont="1" applyAlignment="1">
      <alignment wrapText="1"/>
    </xf>
    <xf numFmtId="0" fontId="4" fillId="2" borderId="15" xfId="2" applyFont="1" applyFill="1" applyBorder="1" applyAlignment="1">
      <alignment horizontal="center" vertical="center"/>
    </xf>
    <xf numFmtId="0" fontId="4" fillId="2" borderId="16" xfId="2" applyFont="1" applyFill="1" applyBorder="1" applyAlignment="1">
      <alignment horizontal="center" vertical="center"/>
    </xf>
    <xf numFmtId="0" fontId="5" fillId="0" borderId="15" xfId="2" applyFont="1" applyBorder="1" applyAlignment="1">
      <alignment horizontal="left" vertical="center" wrapText="1"/>
    </xf>
    <xf numFmtId="164" fontId="5" fillId="0" borderId="16" xfId="2" applyNumberFormat="1" applyFont="1" applyBorder="1" applyAlignment="1">
      <alignment horizontal="right" vertical="center" wrapText="1"/>
    </xf>
    <xf numFmtId="0" fontId="5" fillId="0" borderId="15" xfId="2" applyFont="1" applyBorder="1" applyAlignment="1" applyProtection="1">
      <alignment horizontal="left" vertical="center" wrapText="1"/>
      <protection locked="0"/>
    </xf>
    <xf numFmtId="164" fontId="5" fillId="0" borderId="16" xfId="2" applyNumberFormat="1" applyFont="1" applyBorder="1" applyAlignment="1" applyProtection="1">
      <alignment horizontal="right" vertical="center" wrapText="1"/>
      <protection locked="0"/>
    </xf>
    <xf numFmtId="164" fontId="4" fillId="0" borderId="16" xfId="2" applyNumberFormat="1" applyFont="1" applyBorder="1" applyAlignment="1">
      <alignment horizontal="right" vertical="center" wrapText="1"/>
    </xf>
    <xf numFmtId="165" fontId="5" fillId="0" borderId="16" xfId="2" applyNumberFormat="1" applyFont="1" applyBorder="1" applyAlignment="1">
      <alignment horizontal="right" vertical="center" wrapText="1"/>
    </xf>
    <xf numFmtId="165" fontId="5" fillId="0" borderId="16" xfId="2" applyNumberFormat="1" applyFont="1" applyBorder="1" applyAlignment="1" applyProtection="1">
      <alignment horizontal="right" vertical="center" wrapText="1"/>
      <protection locked="0"/>
    </xf>
    <xf numFmtId="0" fontId="4" fillId="0" borderId="15" xfId="2" applyFont="1" applyBorder="1" applyAlignment="1">
      <alignment horizontal="left" vertical="center" wrapText="1"/>
    </xf>
    <xf numFmtId="165" fontId="4" fillId="0" borderId="16" xfId="2" applyNumberFormat="1" applyFont="1" applyBorder="1" applyAlignment="1">
      <alignment horizontal="right" vertical="center" wrapText="1"/>
    </xf>
    <xf numFmtId="0" fontId="15" fillId="0" borderId="0" xfId="2" applyFont="1" applyAlignment="1">
      <alignment vertical="top"/>
    </xf>
    <xf numFmtId="0" fontId="15" fillId="0" borderId="0" xfId="2" applyFont="1"/>
    <xf numFmtId="6" fontId="5" fillId="5" borderId="1" xfId="1" applyNumberFormat="1" applyFont="1" applyFill="1" applyBorder="1" applyAlignment="1" applyProtection="1">
      <alignment horizontal="right"/>
      <protection locked="0"/>
    </xf>
    <xf numFmtId="0" fontId="6" fillId="0" borderId="3" xfId="1" applyNumberFormat="1" applyFont="1" applyBorder="1" applyAlignment="1" applyProtection="1">
      <alignment horizontal="left" wrapText="1" indent="1"/>
    </xf>
    <xf numFmtId="0" fontId="6" fillId="5" borderId="3" xfId="1" applyNumberFormat="1" applyFont="1" applyFill="1" applyBorder="1" applyAlignment="1" applyProtection="1">
      <alignment horizontal="left" wrapText="1" indent="1"/>
      <protection locked="0"/>
    </xf>
    <xf numFmtId="0" fontId="5" fillId="0" borderId="3" xfId="1" applyNumberFormat="1" applyFont="1" applyBorder="1" applyAlignment="1" applyProtection="1">
      <alignment horizontal="left" wrapText="1"/>
    </xf>
    <xf numFmtId="0" fontId="4" fillId="2" borderId="2" xfId="2" applyFont="1" applyFill="1" applyBorder="1" applyAlignment="1">
      <alignment horizontal="center"/>
    </xf>
    <xf numFmtId="0" fontId="4" fillId="2" borderId="1" xfId="2" applyFont="1" applyFill="1" applyBorder="1" applyAlignment="1">
      <alignment horizontal="center"/>
    </xf>
    <xf numFmtId="0" fontId="11" fillId="0" borderId="3" xfId="0" applyFont="1" applyBorder="1" applyAlignment="1">
      <alignment horizontal="center"/>
    </xf>
    <xf numFmtId="0" fontId="5" fillId="5" borderId="2" xfId="2" applyFont="1" applyFill="1" applyBorder="1" applyAlignment="1" applyProtection="1">
      <alignment horizontal="left" indent="2"/>
      <protection locked="0"/>
    </xf>
    <xf numFmtId="0" fontId="5" fillId="5" borderId="1" xfId="2" applyFont="1" applyFill="1" applyBorder="1" applyAlignment="1" applyProtection="1">
      <alignment horizontal="left" indent="2"/>
      <protection locked="0"/>
    </xf>
    <xf numFmtId="0" fontId="5" fillId="5" borderId="3" xfId="2" applyFont="1" applyFill="1" applyBorder="1" applyAlignment="1" applyProtection="1">
      <alignment horizontal="left" indent="2"/>
      <protection locked="0"/>
    </xf>
    <xf numFmtId="0" fontId="16" fillId="0" borderId="0" xfId="2" applyFont="1" applyAlignment="1">
      <alignment horizontal="center" vertical="center" wrapText="1"/>
    </xf>
    <xf numFmtId="0" fontId="18" fillId="0" borderId="0" xfId="2" applyFont="1" applyAlignment="1">
      <alignment horizontal="center" wrapText="1"/>
    </xf>
    <xf numFmtId="0" fontId="5" fillId="0" borderId="0" xfId="2" applyFont="1" applyAlignment="1">
      <alignment horizontal="center" wrapText="1"/>
    </xf>
    <xf numFmtId="0" fontId="5" fillId="0" borderId="4" xfId="2" applyFont="1" applyBorder="1" applyAlignment="1">
      <alignment horizontal="left" indent="2"/>
    </xf>
    <xf numFmtId="0" fontId="5" fillId="0" borderId="5" xfId="2" applyFont="1" applyBorder="1" applyAlignment="1">
      <alignment horizontal="left" indent="2"/>
    </xf>
    <xf numFmtId="0" fontId="5" fillId="0" borderId="6" xfId="2" applyFont="1" applyBorder="1" applyAlignment="1">
      <alignment horizontal="left" indent="2"/>
    </xf>
    <xf numFmtId="0" fontId="18" fillId="3" borderId="8" xfId="2" applyFont="1" applyFill="1" applyBorder="1" applyAlignment="1">
      <alignment horizontal="left" vertical="center" wrapText="1"/>
    </xf>
    <xf numFmtId="0" fontId="17" fillId="3" borderId="8" xfId="2" applyFont="1" applyFill="1" applyBorder="1" applyAlignment="1">
      <alignment horizontal="left" vertical="center" wrapText="1"/>
    </xf>
    <xf numFmtId="0" fontId="5" fillId="0" borderId="2" xfId="2" applyFont="1" applyBorder="1" applyAlignment="1">
      <alignment horizontal="left" indent="2"/>
    </xf>
    <xf numFmtId="0" fontId="5" fillId="0" borderId="1" xfId="2" applyFont="1" applyBorder="1" applyAlignment="1">
      <alignment horizontal="left" indent="2"/>
    </xf>
    <xf numFmtId="0" fontId="5" fillId="0" borderId="3" xfId="2" applyFont="1" applyBorder="1" applyAlignment="1">
      <alignment horizontal="left" indent="2"/>
    </xf>
    <xf numFmtId="0" fontId="14" fillId="3" borderId="2" xfId="2" applyFont="1" applyFill="1" applyBorder="1" applyAlignment="1">
      <alignment horizontal="left" indent="2"/>
    </xf>
    <xf numFmtId="0" fontId="14" fillId="3" borderId="1" xfId="2" applyFont="1" applyFill="1" applyBorder="1" applyAlignment="1">
      <alignment horizontal="left" indent="2"/>
    </xf>
    <xf numFmtId="0" fontId="14" fillId="3" borderId="3" xfId="2" applyFont="1" applyFill="1" applyBorder="1" applyAlignment="1">
      <alignment horizontal="left" indent="2"/>
    </xf>
    <xf numFmtId="0" fontId="15" fillId="0" borderId="0" xfId="2" applyFont="1" applyAlignment="1">
      <alignment horizontal="center" vertical="top" wrapText="1"/>
    </xf>
    <xf numFmtId="0" fontId="18" fillId="0" borderId="10" xfId="2" applyFont="1" applyBorder="1" applyAlignment="1">
      <alignment horizontal="center" vertical="center" wrapText="1"/>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6" fillId="0" borderId="20" xfId="2" applyFont="1" applyBorder="1" applyAlignment="1">
      <alignment horizontal="center" vertical="center" wrapText="1"/>
    </xf>
    <xf numFmtId="0" fontId="4" fillId="2" borderId="15"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6" xfId="2" applyFont="1" applyFill="1" applyBorder="1" applyAlignment="1">
      <alignment horizontal="center" vertical="center"/>
    </xf>
    <xf numFmtId="0" fontId="19" fillId="0" borderId="17" xfId="2" applyFont="1" applyBorder="1" applyAlignment="1">
      <alignment horizontal="left" vertical="center" wrapText="1"/>
    </xf>
    <xf numFmtId="0" fontId="19" fillId="0" borderId="18" xfId="2" applyFont="1" applyBorder="1" applyAlignment="1">
      <alignment horizontal="left" vertical="center" wrapText="1"/>
    </xf>
    <xf numFmtId="0" fontId="19" fillId="0" borderId="19" xfId="2" applyFont="1" applyBorder="1" applyAlignment="1">
      <alignment horizontal="left" vertical="center" wrapText="1"/>
    </xf>
    <xf numFmtId="0" fontId="17" fillId="3" borderId="13" xfId="2" applyFont="1" applyFill="1" applyBorder="1" applyAlignment="1">
      <alignment horizontal="left" vertical="center" wrapText="1"/>
    </xf>
    <xf numFmtId="0" fontId="17" fillId="3" borderId="9" xfId="2" applyFont="1" applyFill="1" applyBorder="1" applyAlignment="1">
      <alignment horizontal="left" vertical="center"/>
    </xf>
    <xf numFmtId="0" fontId="17" fillId="3" borderId="14" xfId="2" applyFont="1" applyFill="1" applyBorder="1" applyAlignment="1">
      <alignment horizontal="left" vertical="center"/>
    </xf>
  </cellXfs>
  <cellStyles count="7">
    <cellStyle name="Normal" xfId="0" builtinId="0"/>
    <cellStyle name="Normal 2" xfId="2" xr:uid="{4697A19F-09F4-4505-AB1A-136E15E2907F}"/>
    <cellStyle name="Normal 3" xfId="3" xr:uid="{63855EAC-403E-42AA-81EE-2A7D7AA7469F}"/>
    <cellStyle name="Normal 4" xfId="4" xr:uid="{28E7F9D2-2C51-416C-9EDB-02544720CE77}"/>
    <cellStyle name="Normal 4 2" xfId="5" xr:uid="{A6D2BE61-BE07-477A-937F-66D316E52BD6}"/>
    <cellStyle name="Normal 5" xfId="6" xr:uid="{9BFA732E-50DD-4D6A-B854-636605954070}"/>
    <cellStyle name="Percent" xfId="1" builtinId="5"/>
  </cellStyles>
  <dxfs count="3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b/>
        <i val="0"/>
        <color rgb="FF339966"/>
      </font>
    </dxf>
    <dxf>
      <font>
        <color theme="0"/>
      </font>
    </dxf>
    <dxf>
      <font>
        <color theme="0"/>
      </font>
    </dxf>
    <dxf>
      <font>
        <color theme="0"/>
      </font>
    </dxf>
    <dxf>
      <font>
        <color theme="0"/>
      </font>
    </dxf>
  </dxfs>
  <tableStyles count="0" defaultTableStyle="TableStyleMedium2" defaultPivotStyle="PivotStyleLight16"/>
  <colors>
    <mruColors>
      <color rgb="FFE06F3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ates, Mike" id="{CE2D0970-1597-4FA1-817E-383C6112F636}" userId="S::Mike.Yates@Nebraska.gov::2bdcf6e1-14b4-4c6a-922b-05228392fc63" providerId="AD"/>
  <person displayName="Hansen, Matthew" id="{30598180-C9E8-4925-BD74-48EB524873DD}" userId="S::Matthew.Hansen@nebraska.gov::526ef2ca-cd61-4270-8643-472b3e3994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2" dT="2024-05-01T12:57:27.01" personId="{30598180-C9E8-4925-BD74-48EB524873DD}" id="{0F1C43D5-C975-4827-8496-F3B8A854FDAC}">
    <text>Note that Optional/Renewal Term costs should not be scored/evaluated, only the cost for the Initial Period.</text>
  </threadedComment>
  <threadedComment ref="A122" dT="2024-05-01T14:40:03.41" personId="{CE2D0970-1597-4FA1-817E-383C6112F636}" id="{DCD75593-B155-4889-B349-518A284E36FD}" parentId="{0F1C43D5-C975-4827-8496-F3B8A854FDAC}">
    <text>Understood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4-04-25T18:08:25.91" personId="{30598180-C9E8-4925-BD74-48EB524873DD}" id="{4CA4A2F3-27C4-4C55-88D1-52690EF1A0F2}">
    <text>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ext>
  </threadedComment>
  <threadedComment ref="C4" dT="2024-05-01T12:50:14.51" personId="{30598180-C9E8-4925-BD74-48EB524873DD}" id="{6D3737DB-D14A-4C59-8A99-5FDBC2D99620}">
    <text xml:space="preserve">SPB recommends having separate columns for optional services for the bidder to provide cost for the initial contract period and each subsequent optional renewal period as well. </text>
  </threadedComment>
  <threadedComment ref="A24" dT="2024-05-01T12:43:38.49" personId="{30598180-C9E8-4925-BD74-48EB524873DD}" id="{3877874D-B0A6-4A82-B126-9771F35CAAFA}">
    <text>Is this meant to be an hourly rate? If so, recommend listing in either the Hourly Costs section below, or adding additional details/instructions identifying this as an hourly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CF1C-11CE-404C-9F78-6ABB97637A9A}">
  <sheetPr codeName="Sheet1"/>
  <dimension ref="A1:E162"/>
  <sheetViews>
    <sheetView tabSelected="1" topLeftCell="A144" zoomScaleNormal="100" zoomScaleSheetLayoutView="80" workbookViewId="0">
      <selection activeCell="E10" sqref="E10"/>
    </sheetView>
  </sheetViews>
  <sheetFormatPr defaultColWidth="9.109375" defaultRowHeight="13.8" x14ac:dyDescent="0.3"/>
  <cols>
    <col min="1" max="1" width="40.109375" style="61" bestFit="1" customWidth="1"/>
    <col min="2" max="2" width="13.88671875" style="3" customWidth="1"/>
    <col min="3" max="3" width="15.44140625" style="3" customWidth="1"/>
    <col min="4" max="4" width="36.88671875" style="1" customWidth="1"/>
    <col min="5" max="5" width="47.88671875" style="63" customWidth="1"/>
    <col min="6" max="16384" width="9.109375" style="1"/>
  </cols>
  <sheetData>
    <row r="1" spans="1:5" ht="34.35" customHeight="1" x14ac:dyDescent="0.3">
      <c r="A1" s="107" t="s">
        <v>116</v>
      </c>
      <c r="B1" s="108"/>
      <c r="C1" s="108"/>
      <c r="D1" s="108"/>
      <c r="E1" s="106"/>
    </row>
    <row r="2" spans="1:5" ht="52.35" customHeight="1" thickBot="1" x14ac:dyDescent="0.3">
      <c r="A2" s="112" t="s">
        <v>133</v>
      </c>
      <c r="B2" s="113"/>
      <c r="C2" s="113"/>
      <c r="D2" s="113"/>
      <c r="E2" s="106"/>
    </row>
    <row r="3" spans="1:5" ht="15" customHeight="1" thickTop="1" x14ac:dyDescent="0.3">
      <c r="A3" s="100" t="s">
        <v>50</v>
      </c>
      <c r="B3" s="101"/>
      <c r="C3" s="101"/>
      <c r="D3" s="102"/>
      <c r="E3" s="65" t="s">
        <v>9</v>
      </c>
    </row>
    <row r="4" spans="1:5" x14ac:dyDescent="0.3">
      <c r="A4" s="49" t="s">
        <v>0</v>
      </c>
      <c r="B4" s="4"/>
      <c r="C4" s="48" t="s">
        <v>15</v>
      </c>
      <c r="D4" s="32" t="s">
        <v>1</v>
      </c>
      <c r="E4" s="64" t="s">
        <v>9</v>
      </c>
    </row>
    <row r="5" spans="1:5" x14ac:dyDescent="0.3">
      <c r="A5" s="33"/>
      <c r="B5" s="5"/>
      <c r="C5" s="5"/>
      <c r="D5" s="34"/>
      <c r="E5" s="64" t="s">
        <v>9</v>
      </c>
    </row>
    <row r="6" spans="1:5" x14ac:dyDescent="0.3">
      <c r="A6" s="50" t="s">
        <v>19</v>
      </c>
      <c r="B6" s="6"/>
      <c r="C6" s="6"/>
      <c r="D6" s="7"/>
      <c r="E6" s="64" t="s">
        <v>9</v>
      </c>
    </row>
    <row r="7" spans="1:5" ht="27.6" x14ac:dyDescent="0.3">
      <c r="A7" s="51" t="s">
        <v>20</v>
      </c>
      <c r="B7" s="6"/>
      <c r="C7" s="26">
        <v>250000</v>
      </c>
      <c r="D7" s="98" t="s">
        <v>131</v>
      </c>
    </row>
    <row r="8" spans="1:5" x14ac:dyDescent="0.3">
      <c r="A8" s="51" t="s">
        <v>89</v>
      </c>
      <c r="B8" s="6"/>
      <c r="C8" s="26">
        <v>585000</v>
      </c>
      <c r="D8" s="27" t="s">
        <v>132</v>
      </c>
    </row>
    <row r="9" spans="1:5" x14ac:dyDescent="0.3">
      <c r="A9" s="51" t="s">
        <v>119</v>
      </c>
      <c r="B9" s="6"/>
      <c r="C9" s="26">
        <v>927500</v>
      </c>
      <c r="D9" s="27" t="s">
        <v>132</v>
      </c>
    </row>
    <row r="10" spans="1:5" x14ac:dyDescent="0.3">
      <c r="A10" s="52"/>
      <c r="B10" s="6"/>
      <c r="C10" s="6"/>
      <c r="D10" s="7"/>
    </row>
    <row r="11" spans="1:5" x14ac:dyDescent="0.3">
      <c r="A11" s="33"/>
      <c r="B11" s="36" t="s">
        <v>3</v>
      </c>
      <c r="C11" s="10">
        <f>SUM(C6:C10)</f>
        <v>1762500</v>
      </c>
      <c r="D11" s="7"/>
    </row>
    <row r="12" spans="1:5" x14ac:dyDescent="0.3">
      <c r="A12" s="33"/>
      <c r="B12" s="37"/>
      <c r="C12" s="37"/>
      <c r="D12" s="7"/>
    </row>
    <row r="13" spans="1:5" ht="15" customHeight="1" x14ac:dyDescent="0.3">
      <c r="A13" s="100" t="s">
        <v>49</v>
      </c>
      <c r="B13" s="101"/>
      <c r="C13" s="101"/>
      <c r="D13" s="102"/>
    </row>
    <row r="14" spans="1:5" x14ac:dyDescent="0.3">
      <c r="A14" s="53" t="str">
        <f>A$4</f>
        <v>Item</v>
      </c>
      <c r="B14" s="29"/>
      <c r="C14" s="29" t="s">
        <v>15</v>
      </c>
      <c r="D14" s="32" t="str">
        <f>D$4</f>
        <v>Notes</v>
      </c>
    </row>
    <row r="15" spans="1:5" x14ac:dyDescent="0.3">
      <c r="A15" s="33"/>
      <c r="B15" s="37"/>
      <c r="C15" s="37"/>
      <c r="D15" s="7"/>
    </row>
    <row r="16" spans="1:5" x14ac:dyDescent="0.3">
      <c r="A16" s="54" t="s">
        <v>21</v>
      </c>
      <c r="B16" s="6"/>
      <c r="C16" s="6"/>
      <c r="D16" s="7"/>
    </row>
    <row r="17" spans="1:5" x14ac:dyDescent="0.3">
      <c r="A17" s="62" t="s">
        <v>73</v>
      </c>
      <c r="B17" s="6"/>
      <c r="C17" s="96" t="s">
        <v>120</v>
      </c>
      <c r="D17" s="27"/>
      <c r="E17" s="64"/>
    </row>
    <row r="18" spans="1:5" x14ac:dyDescent="0.3">
      <c r="A18" s="62" t="s">
        <v>84</v>
      </c>
      <c r="B18" s="6"/>
      <c r="C18" s="26">
        <v>6000</v>
      </c>
      <c r="D18" s="27"/>
    </row>
    <row r="19" spans="1:5" x14ac:dyDescent="0.3">
      <c r="A19" s="62" t="s">
        <v>24</v>
      </c>
      <c r="B19" s="6"/>
      <c r="C19" s="26">
        <v>12000</v>
      </c>
      <c r="D19" s="27"/>
    </row>
    <row r="20" spans="1:5" x14ac:dyDescent="0.3">
      <c r="A20" s="62" t="s">
        <v>23</v>
      </c>
      <c r="B20" s="6"/>
      <c r="C20" s="26">
        <v>20000</v>
      </c>
      <c r="D20" s="27"/>
    </row>
    <row r="21" spans="1:5" x14ac:dyDescent="0.3">
      <c r="A21" s="62" t="s">
        <v>68</v>
      </c>
      <c r="B21" s="6"/>
      <c r="C21" s="26">
        <v>30000</v>
      </c>
      <c r="D21" s="27"/>
    </row>
    <row r="22" spans="1:5" x14ac:dyDescent="0.3">
      <c r="A22" s="62" t="s">
        <v>71</v>
      </c>
      <c r="B22" s="6"/>
      <c r="C22" s="26">
        <v>15000</v>
      </c>
      <c r="D22" s="27"/>
    </row>
    <row r="23" spans="1:5" x14ac:dyDescent="0.3">
      <c r="A23" s="62" t="s">
        <v>74</v>
      </c>
      <c r="B23" s="6"/>
      <c r="C23" s="26">
        <v>15000</v>
      </c>
      <c r="D23" s="27"/>
    </row>
    <row r="24" spans="1:5" x14ac:dyDescent="0.3">
      <c r="A24" s="62" t="s">
        <v>72</v>
      </c>
      <c r="B24" s="6"/>
      <c r="C24" s="26">
        <v>50000</v>
      </c>
      <c r="D24" s="27"/>
    </row>
    <row r="25" spans="1:5" x14ac:dyDescent="0.3">
      <c r="A25" s="62" t="s">
        <v>80</v>
      </c>
      <c r="B25" s="6"/>
      <c r="C25" s="26">
        <v>50000</v>
      </c>
      <c r="D25" s="27"/>
    </row>
    <row r="26" spans="1:5" x14ac:dyDescent="0.3">
      <c r="A26" s="62" t="s">
        <v>79</v>
      </c>
      <c r="B26" s="6"/>
      <c r="C26" s="26">
        <v>50000</v>
      </c>
      <c r="D26" s="27"/>
    </row>
    <row r="27" spans="1:5" x14ac:dyDescent="0.3">
      <c r="A27" s="62" t="s">
        <v>67</v>
      </c>
      <c r="B27" s="6"/>
      <c r="C27" s="26">
        <v>10000</v>
      </c>
      <c r="D27" s="27"/>
    </row>
    <row r="28" spans="1:5" x14ac:dyDescent="0.3">
      <c r="A28" s="62" t="s">
        <v>86</v>
      </c>
      <c r="B28" s="6"/>
      <c r="C28" s="26">
        <v>15000</v>
      </c>
      <c r="D28" s="27"/>
    </row>
    <row r="29" spans="1:5" ht="41.4" x14ac:dyDescent="0.3">
      <c r="A29" s="62" t="s">
        <v>69</v>
      </c>
      <c r="B29" s="6"/>
      <c r="C29" s="26">
        <v>900000</v>
      </c>
      <c r="D29" s="98" t="s">
        <v>125</v>
      </c>
    </row>
    <row r="30" spans="1:5" ht="27.6" x14ac:dyDescent="0.3">
      <c r="A30" s="62" t="s">
        <v>70</v>
      </c>
      <c r="B30" s="6"/>
      <c r="C30" s="26">
        <v>15000</v>
      </c>
      <c r="D30" s="27"/>
    </row>
    <row r="31" spans="1:5" x14ac:dyDescent="0.3">
      <c r="A31" s="62" t="s">
        <v>83</v>
      </c>
      <c r="B31" s="6"/>
      <c r="C31" s="26">
        <v>10000</v>
      </c>
      <c r="D31" s="27"/>
    </row>
    <row r="32" spans="1:5" x14ac:dyDescent="0.3">
      <c r="A32" s="62" t="s">
        <v>75</v>
      </c>
      <c r="B32" s="6"/>
      <c r="C32" s="26">
        <v>20000</v>
      </c>
      <c r="D32" s="27"/>
    </row>
    <row r="33" spans="1:4" x14ac:dyDescent="0.3">
      <c r="A33" s="62" t="s">
        <v>85</v>
      </c>
      <c r="B33" s="6"/>
      <c r="C33" s="26">
        <v>20000</v>
      </c>
      <c r="D33" s="27"/>
    </row>
    <row r="34" spans="1:4" ht="27.6" x14ac:dyDescent="0.3">
      <c r="A34" s="62" t="s">
        <v>87</v>
      </c>
      <c r="B34" s="6"/>
      <c r="C34" s="26">
        <v>20000</v>
      </c>
      <c r="D34" s="27"/>
    </row>
    <row r="35" spans="1:4" x14ac:dyDescent="0.3">
      <c r="A35" s="62" t="s">
        <v>65</v>
      </c>
      <c r="B35" s="6"/>
      <c r="C35" s="26">
        <v>10000</v>
      </c>
      <c r="D35" s="27"/>
    </row>
    <row r="36" spans="1:4" x14ac:dyDescent="0.3">
      <c r="A36" s="62" t="s">
        <v>66</v>
      </c>
      <c r="B36" s="6"/>
      <c r="C36" s="26">
        <v>15000</v>
      </c>
      <c r="D36" s="27"/>
    </row>
    <row r="37" spans="1:4" x14ac:dyDescent="0.3">
      <c r="A37" s="62" t="s">
        <v>64</v>
      </c>
      <c r="B37" s="6"/>
      <c r="C37" s="26">
        <v>25000</v>
      </c>
      <c r="D37" s="27"/>
    </row>
    <row r="38" spans="1:4" x14ac:dyDescent="0.3">
      <c r="A38" s="62" t="s">
        <v>22</v>
      </c>
      <c r="B38" s="6"/>
      <c r="C38" s="26">
        <v>10000</v>
      </c>
      <c r="D38" s="27"/>
    </row>
    <row r="39" spans="1:4" ht="27.6" x14ac:dyDescent="0.3">
      <c r="A39" s="62" t="s">
        <v>78</v>
      </c>
      <c r="B39" s="6"/>
      <c r="C39" s="96" t="s">
        <v>121</v>
      </c>
      <c r="D39" s="98" t="s">
        <v>126</v>
      </c>
    </row>
    <row r="40" spans="1:4" x14ac:dyDescent="0.3">
      <c r="A40" s="62" t="s">
        <v>77</v>
      </c>
      <c r="B40" s="6"/>
      <c r="C40" s="26">
        <v>20000</v>
      </c>
      <c r="D40" s="27"/>
    </row>
    <row r="41" spans="1:4" x14ac:dyDescent="0.3">
      <c r="A41" s="62" t="s">
        <v>63</v>
      </c>
      <c r="B41" s="6"/>
      <c r="C41" s="26">
        <v>20000</v>
      </c>
      <c r="D41" s="27"/>
    </row>
    <row r="42" spans="1:4" x14ac:dyDescent="0.3">
      <c r="A42" s="62" t="s">
        <v>60</v>
      </c>
      <c r="B42" s="6"/>
      <c r="C42" s="26">
        <v>30000</v>
      </c>
      <c r="D42" s="27"/>
    </row>
    <row r="43" spans="1:4" x14ac:dyDescent="0.3">
      <c r="A43" s="62" t="s">
        <v>61</v>
      </c>
      <c r="B43" s="6"/>
      <c r="C43" s="26">
        <v>25000</v>
      </c>
      <c r="D43" s="27"/>
    </row>
    <row r="44" spans="1:4" ht="27.6" x14ac:dyDescent="0.3">
      <c r="A44" s="62" t="s">
        <v>62</v>
      </c>
      <c r="B44" s="6"/>
      <c r="C44" s="26">
        <v>25000</v>
      </c>
      <c r="D44" s="27"/>
    </row>
    <row r="45" spans="1:4" x14ac:dyDescent="0.3">
      <c r="A45" s="62" t="s">
        <v>81</v>
      </c>
      <c r="B45" s="6"/>
      <c r="C45" s="26">
        <v>10000</v>
      </c>
      <c r="D45" s="27"/>
    </row>
    <row r="46" spans="1:4" x14ac:dyDescent="0.3">
      <c r="A46" s="62" t="s">
        <v>82</v>
      </c>
      <c r="B46" s="6"/>
      <c r="C46" s="26">
        <v>10000</v>
      </c>
      <c r="D46" s="27"/>
    </row>
    <row r="47" spans="1:4" x14ac:dyDescent="0.3">
      <c r="A47" s="62" t="s">
        <v>76</v>
      </c>
      <c r="B47" s="6"/>
      <c r="C47" s="26">
        <v>6000</v>
      </c>
      <c r="D47" s="27"/>
    </row>
    <row r="48" spans="1:4" x14ac:dyDescent="0.3">
      <c r="A48" s="33"/>
      <c r="B48" s="36" t="s">
        <v>3</v>
      </c>
      <c r="C48" s="10">
        <f>SUM(C17:C47)</f>
        <v>1464000</v>
      </c>
      <c r="D48" s="7"/>
    </row>
    <row r="49" spans="1:4" x14ac:dyDescent="0.3">
      <c r="A49" s="33"/>
      <c r="B49" s="37"/>
      <c r="C49" s="37"/>
      <c r="D49" s="7"/>
    </row>
    <row r="50" spans="1:4" ht="15" customHeight="1" x14ac:dyDescent="0.3">
      <c r="A50" s="100" t="s">
        <v>18</v>
      </c>
      <c r="B50" s="101"/>
      <c r="C50" s="101"/>
      <c r="D50" s="102"/>
    </row>
    <row r="51" spans="1:4" x14ac:dyDescent="0.3">
      <c r="A51" s="30" t="str">
        <f>A$4</f>
        <v>Item</v>
      </c>
      <c r="B51" s="29"/>
      <c r="C51" s="29" t="str">
        <f>C$4</f>
        <v>Price</v>
      </c>
      <c r="D51" s="32" t="str">
        <f>D$4</f>
        <v>Notes</v>
      </c>
    </row>
    <row r="52" spans="1:4" x14ac:dyDescent="0.3">
      <c r="A52" s="35"/>
      <c r="B52" s="37"/>
      <c r="C52" s="37"/>
      <c r="D52" s="97"/>
    </row>
    <row r="53" spans="1:4" x14ac:dyDescent="0.3">
      <c r="A53" s="12" t="s">
        <v>99</v>
      </c>
      <c r="B53" s="6"/>
      <c r="C53" s="6"/>
      <c r="D53" s="97"/>
    </row>
    <row r="54" spans="1:4" x14ac:dyDescent="0.3">
      <c r="A54" s="8" t="s">
        <v>20</v>
      </c>
      <c r="B54" s="6"/>
      <c r="C54" s="26">
        <v>75000</v>
      </c>
      <c r="D54" s="98"/>
    </row>
    <row r="55" spans="1:4" x14ac:dyDescent="0.3">
      <c r="A55" s="12" t="s">
        <v>29</v>
      </c>
      <c r="B55" s="6"/>
      <c r="C55" s="26">
        <v>25000</v>
      </c>
      <c r="D55" s="98"/>
    </row>
    <row r="56" spans="1:4" x14ac:dyDescent="0.3">
      <c r="A56" s="12" t="s">
        <v>31</v>
      </c>
      <c r="B56" s="6"/>
      <c r="C56" s="26">
        <v>75000</v>
      </c>
      <c r="D56" s="98"/>
    </row>
    <row r="57" spans="1:4" x14ac:dyDescent="0.3">
      <c r="A57" s="12" t="s">
        <v>28</v>
      </c>
      <c r="B57" s="6"/>
      <c r="C57" s="26" t="s">
        <v>122</v>
      </c>
      <c r="D57" s="98"/>
    </row>
    <row r="58" spans="1:4" x14ac:dyDescent="0.3">
      <c r="A58" s="12" t="s">
        <v>26</v>
      </c>
      <c r="B58" s="6"/>
      <c r="C58" s="26">
        <v>20000</v>
      </c>
      <c r="D58" s="98"/>
    </row>
    <row r="59" spans="1:4" x14ac:dyDescent="0.3">
      <c r="A59" s="12" t="s">
        <v>88</v>
      </c>
      <c r="B59" s="6"/>
      <c r="C59" s="26" t="s">
        <v>122</v>
      </c>
      <c r="D59" s="98" t="s">
        <v>123</v>
      </c>
    </row>
    <row r="60" spans="1:4" ht="41.4" x14ac:dyDescent="0.3">
      <c r="A60" s="12" t="s">
        <v>53</v>
      </c>
      <c r="B60" s="6"/>
      <c r="C60" s="26" t="s">
        <v>122</v>
      </c>
      <c r="D60" s="98" t="s">
        <v>124</v>
      </c>
    </row>
    <row r="61" spans="1:4" x14ac:dyDescent="0.3">
      <c r="A61" s="12" t="s">
        <v>54</v>
      </c>
      <c r="B61" s="6"/>
      <c r="C61" s="26" t="s">
        <v>122</v>
      </c>
      <c r="D61" s="98"/>
    </row>
    <row r="62" spans="1:4" x14ac:dyDescent="0.3">
      <c r="A62" s="12" t="s">
        <v>55</v>
      </c>
      <c r="B62" s="6"/>
      <c r="C62" s="26" t="s">
        <v>122</v>
      </c>
      <c r="D62" s="98"/>
    </row>
    <row r="63" spans="1:4" x14ac:dyDescent="0.3">
      <c r="A63" s="12" t="s">
        <v>56</v>
      </c>
      <c r="B63" s="6"/>
      <c r="C63" s="26" t="s">
        <v>122</v>
      </c>
      <c r="D63" s="98"/>
    </row>
    <row r="64" spans="1:4" x14ac:dyDescent="0.3">
      <c r="A64" s="12" t="s">
        <v>25</v>
      </c>
      <c r="B64" s="6"/>
      <c r="C64" s="26">
        <v>125000</v>
      </c>
      <c r="D64" s="98"/>
    </row>
    <row r="65" spans="1:5" ht="41.4" x14ac:dyDescent="0.3">
      <c r="A65" s="12" t="s">
        <v>57</v>
      </c>
      <c r="B65" s="6"/>
      <c r="C65" s="26" t="s">
        <v>122</v>
      </c>
      <c r="D65" s="98" t="s">
        <v>127</v>
      </c>
    </row>
    <row r="66" spans="1:5" x14ac:dyDescent="0.3">
      <c r="A66" s="12" t="s">
        <v>27</v>
      </c>
      <c r="B66" s="6"/>
      <c r="C66" s="26">
        <v>45000</v>
      </c>
      <c r="D66" s="98" t="s">
        <v>128</v>
      </c>
    </row>
    <row r="67" spans="1:5" x14ac:dyDescent="0.3">
      <c r="A67" s="9"/>
      <c r="B67" s="6"/>
      <c r="C67" s="6"/>
      <c r="D67" s="97"/>
    </row>
    <row r="68" spans="1:5" x14ac:dyDescent="0.3">
      <c r="A68" s="12"/>
      <c r="B68" s="38" t="s">
        <v>3</v>
      </c>
      <c r="C68" s="10">
        <f>SUM(C52:C67)</f>
        <v>365000</v>
      </c>
      <c r="D68" s="99"/>
    </row>
    <row r="69" spans="1:5" x14ac:dyDescent="0.3">
      <c r="A69" s="12"/>
      <c r="B69" s="10"/>
      <c r="C69" s="10"/>
      <c r="D69" s="97"/>
    </row>
    <row r="70" spans="1:5" ht="15" customHeight="1" x14ac:dyDescent="0.3">
      <c r="A70" s="100" t="s">
        <v>11</v>
      </c>
      <c r="B70" s="101"/>
      <c r="C70" s="101"/>
      <c r="D70" s="102"/>
    </row>
    <row r="71" spans="1:5" x14ac:dyDescent="0.3">
      <c r="A71" s="30" t="str">
        <f>A$4</f>
        <v>Item</v>
      </c>
      <c r="B71" s="29"/>
      <c r="C71" s="29" t="str">
        <f>C$4</f>
        <v>Price</v>
      </c>
      <c r="D71" s="32" t="str">
        <f>D$4</f>
        <v>Notes</v>
      </c>
    </row>
    <row r="72" spans="1:5" x14ac:dyDescent="0.3">
      <c r="A72" s="35"/>
      <c r="B72" s="37"/>
      <c r="C72" s="37"/>
      <c r="D72" s="7"/>
    </row>
    <row r="73" spans="1:5" x14ac:dyDescent="0.3">
      <c r="A73" s="12" t="s">
        <v>32</v>
      </c>
      <c r="B73" s="6"/>
      <c r="C73" s="26"/>
      <c r="D73" s="27"/>
      <c r="E73" s="64"/>
    </row>
    <row r="74" spans="1:5" x14ac:dyDescent="0.3">
      <c r="A74" s="12" t="s">
        <v>34</v>
      </c>
      <c r="B74" s="6"/>
      <c r="C74" s="26"/>
      <c r="D74" s="27"/>
    </row>
    <row r="75" spans="1:5" x14ac:dyDescent="0.3">
      <c r="A75" s="12" t="s">
        <v>33</v>
      </c>
      <c r="B75" s="6"/>
      <c r="C75" s="26"/>
      <c r="D75" s="27"/>
    </row>
    <row r="76" spans="1:5" x14ac:dyDescent="0.3">
      <c r="A76" s="12" t="s">
        <v>129</v>
      </c>
      <c r="B76" s="6"/>
      <c r="C76" s="6">
        <v>180500</v>
      </c>
      <c r="D76" s="7"/>
    </row>
    <row r="77" spans="1:5" x14ac:dyDescent="0.3">
      <c r="A77" s="12"/>
      <c r="B77" s="6"/>
      <c r="C77" s="6"/>
      <c r="D77" s="7"/>
    </row>
    <row r="78" spans="1:5" x14ac:dyDescent="0.3">
      <c r="A78" s="12"/>
      <c r="B78" s="38" t="s">
        <v>3</v>
      </c>
      <c r="C78" s="10">
        <f>SUM(C72:C76)</f>
        <v>180500</v>
      </c>
      <c r="D78" s="11"/>
    </row>
    <row r="79" spans="1:5" x14ac:dyDescent="0.3">
      <c r="A79" s="12"/>
      <c r="B79" s="10"/>
      <c r="C79" s="10"/>
      <c r="D79" s="7"/>
    </row>
    <row r="80" spans="1:5" ht="15" customHeight="1" x14ac:dyDescent="0.3">
      <c r="A80" s="100" t="s">
        <v>30</v>
      </c>
      <c r="B80" s="101"/>
      <c r="C80" s="101"/>
      <c r="D80" s="102"/>
    </row>
    <row r="81" spans="1:5" x14ac:dyDescent="0.3">
      <c r="A81" s="53" t="s">
        <v>58</v>
      </c>
      <c r="B81" s="29"/>
      <c r="C81" s="29" t="str">
        <f>C$4</f>
        <v>Price</v>
      </c>
      <c r="D81" s="32" t="str">
        <f>D$4</f>
        <v>Notes</v>
      </c>
    </row>
    <row r="82" spans="1:5" x14ac:dyDescent="0.3">
      <c r="A82" s="33"/>
      <c r="B82" s="37"/>
      <c r="C82" s="37"/>
      <c r="D82" s="97"/>
    </row>
    <row r="83" spans="1:5" ht="27.6" x14ac:dyDescent="0.3">
      <c r="A83" s="78" t="s">
        <v>35</v>
      </c>
      <c r="B83" s="6"/>
      <c r="C83" s="26">
        <v>72500</v>
      </c>
      <c r="D83" s="98" t="s">
        <v>130</v>
      </c>
    </row>
    <row r="84" spans="1:5" x14ac:dyDescent="0.3">
      <c r="A84" s="78" t="s">
        <v>59</v>
      </c>
      <c r="B84" s="6"/>
      <c r="C84" s="26"/>
      <c r="D84" s="98"/>
    </row>
    <row r="85" spans="1:5" x14ac:dyDescent="0.3">
      <c r="A85" s="54"/>
      <c r="B85" s="6"/>
      <c r="C85" s="6"/>
      <c r="D85" s="97"/>
    </row>
    <row r="86" spans="1:5" x14ac:dyDescent="0.3">
      <c r="A86" s="55"/>
      <c r="B86" s="38" t="s">
        <v>3</v>
      </c>
      <c r="C86" s="10">
        <f>SUM(C82:C84)</f>
        <v>72500</v>
      </c>
      <c r="D86" s="99"/>
    </row>
    <row r="87" spans="1:5" x14ac:dyDescent="0.3">
      <c r="A87" s="55"/>
      <c r="B87" s="10"/>
      <c r="C87" s="10"/>
      <c r="D87" s="97"/>
    </row>
    <row r="88" spans="1:5" ht="14.4" x14ac:dyDescent="0.3">
      <c r="A88" s="100" t="s">
        <v>118</v>
      </c>
      <c r="B88" s="101"/>
      <c r="C88" s="101"/>
      <c r="D88" s="102"/>
      <c r="E88" s="64"/>
    </row>
    <row r="89" spans="1:5" x14ac:dyDescent="0.3">
      <c r="A89" s="53" t="str">
        <f>A$4</f>
        <v>Item</v>
      </c>
      <c r="B89" s="29"/>
      <c r="C89" s="29" t="str">
        <f>C$4</f>
        <v>Price</v>
      </c>
      <c r="D89" s="32" t="str">
        <f>D$4</f>
        <v>Notes</v>
      </c>
    </row>
    <row r="90" spans="1:5" x14ac:dyDescent="0.3">
      <c r="A90" s="55"/>
      <c r="B90" s="10"/>
      <c r="C90" s="10"/>
      <c r="D90" s="7"/>
    </row>
    <row r="91" spans="1:5" x14ac:dyDescent="0.3">
      <c r="A91" s="55" t="str">
        <f>A3</f>
        <v>Enter 'Software Fees' or 'Subscription Fees' here</v>
      </c>
      <c r="B91" s="10"/>
      <c r="C91" s="79">
        <f>IF(C11&gt;0,C11,"")</f>
        <v>1762500</v>
      </c>
      <c r="D91" s="80"/>
    </row>
    <row r="92" spans="1:5" x14ac:dyDescent="0.3">
      <c r="A92" s="55" t="s">
        <v>103</v>
      </c>
      <c r="B92" s="10"/>
      <c r="C92" s="79">
        <v>684400</v>
      </c>
      <c r="D92" s="80" t="s">
        <v>105</v>
      </c>
    </row>
    <row r="93" spans="1:5" x14ac:dyDescent="0.3">
      <c r="A93" s="55" t="str">
        <f>A13</f>
        <v>Interface Software</v>
      </c>
      <c r="B93" s="10"/>
      <c r="C93" s="79">
        <f>IF(C48&gt;0,C48,"")</f>
        <v>1464000</v>
      </c>
      <c r="D93" s="80"/>
    </row>
    <row r="94" spans="1:5" x14ac:dyDescent="0.3">
      <c r="A94" s="12" t="str">
        <f>A50</f>
        <v>Professional Services</v>
      </c>
      <c r="B94" s="10"/>
      <c r="C94" s="79">
        <f>IF(C68&gt;0,C68,"")</f>
        <v>365000</v>
      </c>
      <c r="D94" s="80"/>
    </row>
    <row r="95" spans="1:5" x14ac:dyDescent="0.3">
      <c r="A95" s="12" t="str">
        <f>A70</f>
        <v>Third Party</v>
      </c>
      <c r="B95" s="10"/>
      <c r="C95" s="79">
        <f>IF(C78&gt;0,C78,"")</f>
        <v>180500</v>
      </c>
      <c r="D95" s="80"/>
    </row>
    <row r="96" spans="1:5" x14ac:dyDescent="0.3">
      <c r="A96" s="55" t="str">
        <f>A80</f>
        <v>Other Costs</v>
      </c>
      <c r="B96" s="10"/>
      <c r="C96" s="79">
        <f>IF(C86&gt;0,C86,"")</f>
        <v>72500</v>
      </c>
      <c r="D96" s="80"/>
    </row>
    <row r="97" spans="1:5" x14ac:dyDescent="0.3">
      <c r="A97" s="55"/>
      <c r="B97" s="10"/>
      <c r="C97" s="10"/>
      <c r="D97" s="7"/>
    </row>
    <row r="98" spans="1:5" x14ac:dyDescent="0.3">
      <c r="A98" s="55"/>
      <c r="B98" s="38" t="s">
        <v>3</v>
      </c>
      <c r="C98" s="10">
        <f>SUM(C90:C97)</f>
        <v>4528900</v>
      </c>
      <c r="D98" s="7"/>
    </row>
    <row r="99" spans="1:5" x14ac:dyDescent="0.3">
      <c r="A99" s="55"/>
      <c r="B99" s="10"/>
      <c r="C99" s="10"/>
      <c r="D99" s="7"/>
    </row>
    <row r="100" spans="1:5" ht="14.4" x14ac:dyDescent="0.3">
      <c r="A100" s="100" t="s">
        <v>96</v>
      </c>
      <c r="B100" s="101"/>
      <c r="C100" s="101"/>
      <c r="D100" s="102"/>
    </row>
    <row r="101" spans="1:5" x14ac:dyDescent="0.3">
      <c r="A101" s="53"/>
      <c r="B101" s="39"/>
      <c r="C101" s="29" t="str">
        <f>C$4</f>
        <v>Price</v>
      </c>
      <c r="D101" s="32"/>
    </row>
    <row r="102" spans="1:5" x14ac:dyDescent="0.3">
      <c r="A102" s="56"/>
      <c r="B102" s="6"/>
      <c r="C102" s="6"/>
      <c r="D102" s="7"/>
    </row>
    <row r="103" spans="1:5" x14ac:dyDescent="0.3">
      <c r="A103" s="56"/>
      <c r="B103" s="6"/>
      <c r="C103" s="40"/>
      <c r="D103" s="7"/>
      <c r="E103" s="82"/>
    </row>
    <row r="104" spans="1:5" x14ac:dyDescent="0.3">
      <c r="A104" s="57"/>
      <c r="B104" s="13" t="s">
        <v>2</v>
      </c>
      <c r="C104" s="26">
        <v>718670</v>
      </c>
      <c r="D104" s="27"/>
    </row>
    <row r="105" spans="1:5" x14ac:dyDescent="0.3">
      <c r="A105" s="57"/>
      <c r="B105" s="13" t="s">
        <v>6</v>
      </c>
      <c r="C105" s="26">
        <v>754551</v>
      </c>
      <c r="D105" s="27"/>
    </row>
    <row r="106" spans="1:5" x14ac:dyDescent="0.3">
      <c r="A106" s="57"/>
      <c r="B106" s="13" t="s">
        <v>7</v>
      </c>
      <c r="C106" s="26">
        <v>792278</v>
      </c>
      <c r="D106" s="27"/>
    </row>
    <row r="107" spans="1:5" x14ac:dyDescent="0.3">
      <c r="A107" s="57"/>
      <c r="B107" s="13" t="s">
        <v>8</v>
      </c>
      <c r="C107" s="26">
        <v>831892</v>
      </c>
      <c r="D107" s="27"/>
    </row>
    <row r="108" spans="1:5" x14ac:dyDescent="0.3">
      <c r="A108" s="57"/>
      <c r="B108" s="13"/>
      <c r="C108" s="6"/>
      <c r="D108" s="7"/>
    </row>
    <row r="109" spans="1:5" x14ac:dyDescent="0.3">
      <c r="A109" s="57"/>
      <c r="B109" s="13" t="s">
        <v>3</v>
      </c>
      <c r="C109" s="10">
        <f>SUM(C104:C108)</f>
        <v>3097391</v>
      </c>
      <c r="D109" s="7"/>
    </row>
    <row r="110" spans="1:5" x14ac:dyDescent="0.3">
      <c r="A110" s="58"/>
      <c r="B110" s="6"/>
      <c r="C110" s="14"/>
      <c r="D110" s="7"/>
    </row>
    <row r="111" spans="1:5" ht="14.4" x14ac:dyDescent="0.3">
      <c r="A111" s="100" t="s">
        <v>10</v>
      </c>
      <c r="B111" s="101"/>
      <c r="C111" s="101"/>
      <c r="D111" s="102"/>
    </row>
    <row r="112" spans="1:5" x14ac:dyDescent="0.3">
      <c r="A112" s="53"/>
      <c r="B112" s="39"/>
      <c r="C112" s="29" t="str">
        <f>C$4</f>
        <v>Price</v>
      </c>
      <c r="D112" s="32"/>
    </row>
    <row r="113" spans="1:5" x14ac:dyDescent="0.3">
      <c r="A113" s="59"/>
      <c r="B113" s="41"/>
      <c r="C113" s="41"/>
      <c r="D113" s="42"/>
    </row>
    <row r="114" spans="1:5" x14ac:dyDescent="0.3">
      <c r="A114" s="59"/>
      <c r="B114" s="43" t="s">
        <v>39</v>
      </c>
      <c r="C114" s="44">
        <f>C98</f>
        <v>4528900</v>
      </c>
      <c r="D114" s="42"/>
    </row>
    <row r="115" spans="1:5" x14ac:dyDescent="0.3">
      <c r="A115" s="59"/>
      <c r="B115" s="41"/>
      <c r="C115" s="6" t="s">
        <v>9</v>
      </c>
      <c r="D115" s="42"/>
    </row>
    <row r="116" spans="1:5" x14ac:dyDescent="0.3">
      <c r="A116" s="59"/>
      <c r="B116" s="13" t="s">
        <v>36</v>
      </c>
      <c r="C116" s="44">
        <f>C109</f>
        <v>3097391</v>
      </c>
      <c r="D116" s="42"/>
    </row>
    <row r="117" spans="1:5" x14ac:dyDescent="0.3">
      <c r="A117" s="59"/>
      <c r="B117" s="41"/>
      <c r="C117" s="41"/>
      <c r="D117" s="42"/>
    </row>
    <row r="118" spans="1:5" x14ac:dyDescent="0.3">
      <c r="A118" s="57"/>
      <c r="B118" s="13" t="s">
        <v>38</v>
      </c>
      <c r="C118" s="45">
        <f>C114+C116</f>
        <v>7626291</v>
      </c>
      <c r="D118" s="15"/>
    </row>
    <row r="119" spans="1:5" x14ac:dyDescent="0.3">
      <c r="A119" s="57"/>
      <c r="B119" s="16" t="s">
        <v>37</v>
      </c>
      <c r="C119" s="81"/>
      <c r="D119" s="25" t="s">
        <v>51</v>
      </c>
    </row>
    <row r="120" spans="1:5" x14ac:dyDescent="0.3">
      <c r="A120" s="57"/>
      <c r="B120" s="13" t="s">
        <v>5</v>
      </c>
      <c r="C120" s="45">
        <f>SUM(C118:C119)</f>
        <v>7626291</v>
      </c>
      <c r="D120" s="28" t="s">
        <v>52</v>
      </c>
    </row>
    <row r="121" spans="1:5" x14ac:dyDescent="0.3">
      <c r="A121" s="57"/>
      <c r="B121" s="13"/>
      <c r="C121" s="17"/>
      <c r="D121" s="7"/>
    </row>
    <row r="122" spans="1:5" ht="14.4" x14ac:dyDescent="0.3">
      <c r="A122" s="100" t="s">
        <v>98</v>
      </c>
      <c r="B122" s="101"/>
      <c r="C122" s="101"/>
      <c r="D122" s="102"/>
    </row>
    <row r="123" spans="1:5" x14ac:dyDescent="0.3">
      <c r="A123" s="53"/>
      <c r="B123" s="39"/>
      <c r="C123" s="29" t="str">
        <f>C$4</f>
        <v>Price</v>
      </c>
      <c r="D123" s="32"/>
    </row>
    <row r="124" spans="1:5" s="77" customFormat="1" x14ac:dyDescent="0.3">
      <c r="A124" s="59"/>
      <c r="B124" s="75"/>
      <c r="C124" s="41"/>
      <c r="D124" s="42"/>
      <c r="E124" s="76"/>
    </row>
    <row r="125" spans="1:5" x14ac:dyDescent="0.3">
      <c r="A125" s="56"/>
      <c r="B125" s="6"/>
      <c r="C125" s="40"/>
      <c r="D125" s="7"/>
    </row>
    <row r="126" spans="1:5" x14ac:dyDescent="0.3">
      <c r="A126" s="57"/>
      <c r="B126" s="13" t="s">
        <v>97</v>
      </c>
      <c r="C126" s="26"/>
      <c r="D126" s="27"/>
    </row>
    <row r="127" spans="1:5" x14ac:dyDescent="0.3">
      <c r="A127" s="57"/>
      <c r="B127" s="13" t="s">
        <v>90</v>
      </c>
      <c r="C127" s="26"/>
      <c r="D127" s="27"/>
    </row>
    <row r="128" spans="1:5" x14ac:dyDescent="0.3">
      <c r="A128" s="57"/>
      <c r="B128" s="13" t="s">
        <v>91</v>
      </c>
      <c r="C128" s="26"/>
      <c r="D128" s="27"/>
    </row>
    <row r="129" spans="1:5" x14ac:dyDescent="0.3">
      <c r="A129" s="57"/>
      <c r="B129" s="13" t="s">
        <v>92</v>
      </c>
      <c r="C129" s="26"/>
      <c r="D129" s="27"/>
    </row>
    <row r="130" spans="1:5" x14ac:dyDescent="0.3">
      <c r="A130" s="57"/>
      <c r="B130" s="13" t="s">
        <v>93</v>
      </c>
      <c r="C130" s="26"/>
      <c r="D130" s="27"/>
    </row>
    <row r="131" spans="1:5" x14ac:dyDescent="0.3">
      <c r="A131" s="57"/>
      <c r="B131" s="13"/>
      <c r="C131" s="6"/>
      <c r="D131" s="7"/>
    </row>
    <row r="132" spans="1:5" x14ac:dyDescent="0.3">
      <c r="A132" s="57"/>
      <c r="B132" s="13" t="s">
        <v>3</v>
      </c>
      <c r="C132" s="10">
        <f>SUM(C125:C131)</f>
        <v>0</v>
      </c>
      <c r="D132" s="7"/>
    </row>
    <row r="133" spans="1:5" x14ac:dyDescent="0.3">
      <c r="A133" s="56"/>
      <c r="B133" s="6"/>
      <c r="C133" s="6"/>
      <c r="D133" s="7"/>
    </row>
    <row r="135" spans="1:5" ht="14.4" x14ac:dyDescent="0.3">
      <c r="A135" s="100" t="s">
        <v>95</v>
      </c>
      <c r="B135" s="101"/>
      <c r="C135" s="101"/>
      <c r="D135" s="102"/>
      <c r="E135" s="64" t="s">
        <v>9</v>
      </c>
    </row>
    <row r="136" spans="1:5" x14ac:dyDescent="0.3">
      <c r="A136" s="53" t="s">
        <v>0</v>
      </c>
      <c r="B136" s="31" t="s">
        <v>47</v>
      </c>
      <c r="C136" s="29" t="str">
        <f>C$4</f>
        <v>Price</v>
      </c>
      <c r="D136" s="32" t="str">
        <f>D$4</f>
        <v>Notes</v>
      </c>
    </row>
    <row r="137" spans="1:5" x14ac:dyDescent="0.3">
      <c r="A137" s="60"/>
      <c r="B137" s="18"/>
      <c r="C137" s="6"/>
      <c r="D137" s="19"/>
      <c r="E137" s="64" t="s">
        <v>9</v>
      </c>
    </row>
    <row r="138" spans="1:5" x14ac:dyDescent="0.3">
      <c r="A138" s="33" t="s">
        <v>12</v>
      </c>
      <c r="B138" s="46">
        <v>0.15</v>
      </c>
      <c r="C138" s="6">
        <f>IF($B138&gt;0,C$98*B138,"")</f>
        <v>679335</v>
      </c>
      <c r="D138" s="47"/>
    </row>
    <row r="139" spans="1:5" x14ac:dyDescent="0.3">
      <c r="A139" s="33" t="s">
        <v>40</v>
      </c>
      <c r="B139" s="46">
        <v>0.1</v>
      </c>
      <c r="C139" s="6">
        <f t="shared" ref="C139:C145" si="0">IF($B139&gt;0,C$98*B139,"")</f>
        <v>452890</v>
      </c>
      <c r="D139" s="47"/>
    </row>
    <row r="140" spans="1:5" x14ac:dyDescent="0.3">
      <c r="A140" s="33" t="s">
        <v>41</v>
      </c>
      <c r="B140" s="46">
        <v>0.1</v>
      </c>
      <c r="C140" s="6">
        <f t="shared" si="0"/>
        <v>452890</v>
      </c>
      <c r="D140" s="47"/>
    </row>
    <row r="141" spans="1:5" x14ac:dyDescent="0.3">
      <c r="A141" s="33" t="s">
        <v>42</v>
      </c>
      <c r="B141" s="46">
        <v>0.15</v>
      </c>
      <c r="C141" s="6">
        <f t="shared" si="0"/>
        <v>679335</v>
      </c>
      <c r="D141" s="47"/>
    </row>
    <row r="142" spans="1:5" x14ac:dyDescent="0.3">
      <c r="A142" s="33" t="s">
        <v>43</v>
      </c>
      <c r="B142" s="46">
        <v>0.15</v>
      </c>
      <c r="C142" s="6">
        <f t="shared" si="0"/>
        <v>679335</v>
      </c>
      <c r="D142" s="47"/>
    </row>
    <row r="143" spans="1:5" x14ac:dyDescent="0.3">
      <c r="A143" s="33" t="s">
        <v>44</v>
      </c>
      <c r="B143" s="46">
        <v>0.1</v>
      </c>
      <c r="C143" s="6">
        <f t="shared" si="0"/>
        <v>452890</v>
      </c>
      <c r="D143" s="47"/>
    </row>
    <row r="144" spans="1:5" x14ac:dyDescent="0.3">
      <c r="A144" s="33" t="s">
        <v>45</v>
      </c>
      <c r="B144" s="46">
        <v>0.1</v>
      </c>
      <c r="C144" s="6">
        <f t="shared" si="0"/>
        <v>452890</v>
      </c>
      <c r="D144" s="47"/>
    </row>
    <row r="145" spans="1:5" x14ac:dyDescent="0.3">
      <c r="A145" s="33" t="s">
        <v>13</v>
      </c>
      <c r="B145" s="46">
        <v>0.15</v>
      </c>
      <c r="C145" s="6">
        <f t="shared" si="0"/>
        <v>679335</v>
      </c>
      <c r="D145" s="47"/>
    </row>
    <row r="146" spans="1:5" x14ac:dyDescent="0.3">
      <c r="A146" s="33"/>
      <c r="B146" s="20"/>
      <c r="C146" s="6"/>
      <c r="D146" s="21"/>
    </row>
    <row r="147" spans="1:5" x14ac:dyDescent="0.3">
      <c r="A147" s="57" t="s">
        <v>46</v>
      </c>
      <c r="B147" s="22">
        <f>SUM(B137:B146)</f>
        <v>1</v>
      </c>
      <c r="C147" s="13">
        <f>SUM(C137:C146)</f>
        <v>4528900</v>
      </c>
      <c r="D147" s="23"/>
    </row>
    <row r="148" spans="1:5" x14ac:dyDescent="0.3">
      <c r="A148" s="33"/>
      <c r="B148" s="24"/>
      <c r="C148" s="18" t="s">
        <v>9</v>
      </c>
      <c r="D148" s="23"/>
    </row>
    <row r="149" spans="1:5" ht="15" customHeight="1" x14ac:dyDescent="0.3">
      <c r="A149" s="100" t="s">
        <v>48</v>
      </c>
      <c r="B149" s="101"/>
      <c r="C149" s="101"/>
      <c r="D149" s="102"/>
    </row>
    <row r="150" spans="1:5" ht="15" customHeight="1" x14ac:dyDescent="0.3">
      <c r="A150" s="114"/>
      <c r="B150" s="115"/>
      <c r="C150" s="115"/>
      <c r="D150" s="116"/>
    </row>
    <row r="151" spans="1:5" x14ac:dyDescent="0.3">
      <c r="A151" s="117" t="s">
        <v>9</v>
      </c>
      <c r="B151" s="118"/>
      <c r="C151" s="118"/>
      <c r="D151" s="119"/>
      <c r="E151" s="64" t="s">
        <v>9</v>
      </c>
    </row>
    <row r="152" spans="1:5" ht="15" customHeight="1" x14ac:dyDescent="0.3">
      <c r="A152" s="103"/>
      <c r="B152" s="104"/>
      <c r="C152" s="104"/>
      <c r="D152" s="105"/>
    </row>
    <row r="153" spans="1:5" ht="15" customHeight="1" x14ac:dyDescent="0.3">
      <c r="A153" s="103"/>
      <c r="B153" s="104"/>
      <c r="C153" s="104"/>
      <c r="D153" s="105"/>
    </row>
    <row r="154" spans="1:5" ht="15" customHeight="1" x14ac:dyDescent="0.3">
      <c r="A154" s="103"/>
      <c r="B154" s="104"/>
      <c r="C154" s="104"/>
      <c r="D154" s="105"/>
    </row>
    <row r="155" spans="1:5" ht="15" customHeight="1" x14ac:dyDescent="0.3">
      <c r="A155" s="103"/>
      <c r="B155" s="104"/>
      <c r="C155" s="104"/>
      <c r="D155" s="105"/>
    </row>
    <row r="156" spans="1:5" ht="15" customHeight="1" x14ac:dyDescent="0.3">
      <c r="A156" s="103"/>
      <c r="B156" s="104"/>
      <c r="C156" s="104"/>
      <c r="D156" s="105"/>
    </row>
    <row r="157" spans="1:5" ht="15" customHeight="1" x14ac:dyDescent="0.3">
      <c r="A157" s="103"/>
      <c r="B157" s="104"/>
      <c r="C157" s="104"/>
      <c r="D157" s="105"/>
    </row>
    <row r="158" spans="1:5" ht="15" customHeight="1" x14ac:dyDescent="0.3">
      <c r="A158" s="103"/>
      <c r="B158" s="104"/>
      <c r="C158" s="104"/>
      <c r="D158" s="105"/>
    </row>
    <row r="159" spans="1:5" ht="15" customHeight="1" x14ac:dyDescent="0.3">
      <c r="A159" s="103"/>
      <c r="B159" s="104"/>
      <c r="C159" s="104"/>
      <c r="D159" s="105"/>
    </row>
    <row r="160" spans="1:5" ht="15" customHeight="1" x14ac:dyDescent="0.3">
      <c r="A160" s="103" t="s">
        <v>9</v>
      </c>
      <c r="B160" s="104"/>
      <c r="C160" s="104"/>
      <c r="D160" s="105"/>
    </row>
    <row r="161" spans="1:4" ht="15" customHeight="1" thickBot="1" x14ac:dyDescent="0.35">
      <c r="A161" s="109"/>
      <c r="B161" s="110"/>
      <c r="C161" s="110"/>
      <c r="D161" s="111"/>
    </row>
    <row r="162" spans="1:4" ht="14.4" thickTop="1" x14ac:dyDescent="0.3"/>
  </sheetData>
  <sheetProtection insertRows="0"/>
  <mergeCells count="26">
    <mergeCell ref="E1:E2"/>
    <mergeCell ref="A1:D1"/>
    <mergeCell ref="A161:D161"/>
    <mergeCell ref="A149:D149"/>
    <mergeCell ref="A152:D152"/>
    <mergeCell ref="A153:D153"/>
    <mergeCell ref="A154:D154"/>
    <mergeCell ref="A159:D159"/>
    <mergeCell ref="A155:D155"/>
    <mergeCell ref="A156:D156"/>
    <mergeCell ref="A157:D157"/>
    <mergeCell ref="A158:D158"/>
    <mergeCell ref="A122:D122"/>
    <mergeCell ref="A2:D2"/>
    <mergeCell ref="A150:D150"/>
    <mergeCell ref="A151:D151"/>
    <mergeCell ref="A3:D3"/>
    <mergeCell ref="A88:D88"/>
    <mergeCell ref="A13:D13"/>
    <mergeCell ref="A80:D80"/>
    <mergeCell ref="A160:D160"/>
    <mergeCell ref="A111:D111"/>
    <mergeCell ref="A135:D135"/>
    <mergeCell ref="A100:D100"/>
    <mergeCell ref="A50:D50"/>
    <mergeCell ref="A70:D70"/>
  </mergeCells>
  <phoneticPr fontId="8" type="noConversion"/>
  <conditionalFormatting sqref="A76:A79 B83:C85 A83:A87 B103:B110 B125 C133">
    <cfRule type="cellIs" dxfId="30" priority="10" operator="equal">
      <formula>0</formula>
    </cfRule>
  </conditionalFormatting>
  <conditionalFormatting sqref="A90:A99 D90:D99">
    <cfRule type="cellIs" dxfId="29" priority="13" operator="equal">
      <formula>0</formula>
    </cfRule>
  </conditionalFormatting>
  <conditionalFormatting sqref="A6:C10 A53:C66 A73:C75 B87:D87">
    <cfRule type="cellIs" dxfId="28" priority="38" operator="equal">
      <formula>0</formula>
    </cfRule>
  </conditionalFormatting>
  <conditionalFormatting sqref="A16:C47">
    <cfRule type="cellIs" dxfId="27" priority="19" operator="equal">
      <formula>0</formula>
    </cfRule>
  </conditionalFormatting>
  <conditionalFormatting sqref="B118">
    <cfRule type="cellIs" dxfId="26" priority="536" operator="lessThan">
      <formula>#REF!&gt;C118</formula>
    </cfRule>
  </conditionalFormatting>
  <conditionalFormatting sqref="B67:C67 A67:A69 B76:C77">
    <cfRule type="cellIs" dxfId="25" priority="18" operator="equal">
      <formula>0</formula>
    </cfRule>
  </conditionalFormatting>
  <conditionalFormatting sqref="B90:C97">
    <cfRule type="cellIs" dxfId="24" priority="12" operator="equal">
      <formula>0</formula>
    </cfRule>
  </conditionalFormatting>
  <conditionalFormatting sqref="B99:C99">
    <cfRule type="cellIs" dxfId="23" priority="419" operator="equal">
      <formula>0</formula>
    </cfRule>
  </conditionalFormatting>
  <conditionalFormatting sqref="B126:C130">
    <cfRule type="cellIs" dxfId="22" priority="2" operator="equal">
      <formula>0</formula>
    </cfRule>
  </conditionalFormatting>
  <conditionalFormatting sqref="B69:D69 B79:D79">
    <cfRule type="cellIs" dxfId="21" priority="16" operator="equal">
      <formula>0</formula>
    </cfRule>
  </conditionalFormatting>
  <conditionalFormatting sqref="C68 D82:D87 D102:D110 C103:C110 C125:D126 D127:D133">
    <cfRule type="cellIs" dxfId="20" priority="15" operator="lessThan">
      <formula>0</formula>
    </cfRule>
  </conditionalFormatting>
  <conditionalFormatting sqref="C78">
    <cfRule type="cellIs" dxfId="19" priority="14" operator="lessThan">
      <formula>0</formula>
    </cfRule>
  </conditionalFormatting>
  <conditionalFormatting sqref="C86">
    <cfRule type="cellIs" dxfId="18" priority="28" operator="lessThan">
      <formula>0</formula>
    </cfRule>
  </conditionalFormatting>
  <conditionalFormatting sqref="C98">
    <cfRule type="cellIs" dxfId="17" priority="34" operator="lessThan">
      <formula>0</formula>
    </cfRule>
  </conditionalFormatting>
  <conditionalFormatting sqref="C102">
    <cfRule type="cellIs" dxfId="16" priority="26" operator="equal">
      <formula>0</formula>
    </cfRule>
  </conditionalFormatting>
  <conditionalFormatting sqref="C104:C108">
    <cfRule type="cellIs" dxfId="15" priority="422" operator="equal">
      <formula>0</formula>
    </cfRule>
  </conditionalFormatting>
  <conditionalFormatting sqref="C115">
    <cfRule type="cellIs" dxfId="14" priority="244" operator="equal">
      <formula>0</formula>
    </cfRule>
    <cfRule type="cellIs" dxfId="13" priority="245" operator="lessThan">
      <formula>0</formula>
    </cfRule>
  </conditionalFormatting>
  <conditionalFormatting sqref="C119">
    <cfRule type="cellIs" dxfId="12" priority="539" operator="lessThan">
      <formula>#REF!&gt;#REF!</formula>
    </cfRule>
  </conditionalFormatting>
  <conditionalFormatting sqref="C127:C132">
    <cfRule type="cellIs" dxfId="11" priority="3" operator="lessThan">
      <formula>0</formula>
    </cfRule>
  </conditionalFormatting>
  <conditionalFormatting sqref="C131 B131:B132">
    <cfRule type="cellIs" dxfId="10" priority="4" operator="equal">
      <formula>0</formula>
    </cfRule>
  </conditionalFormatting>
  <conditionalFormatting sqref="D6:D12 C11 D15:D49 C48 D52:D69 D72:D79">
    <cfRule type="cellIs" dxfId="9" priority="32" operator="lessThan">
      <formula>0</formula>
    </cfRule>
  </conditionalFormatting>
  <conditionalFormatting sqref="D90:D99">
    <cfRule type="cellIs" dxfId="8" priority="11" operator="lessThan">
      <formula>0</formula>
    </cfRule>
  </conditionalFormatting>
  <conditionalFormatting sqref="D118:D121">
    <cfRule type="cellIs" dxfId="7" priority="416" operator="lessThan">
      <formula>0</formula>
    </cfRule>
  </conditionalFormatting>
  <conditionalFormatting sqref="D137:D148">
    <cfRule type="cellIs" dxfId="6" priority="237" operator="lessThan">
      <formula>0</formula>
    </cfRule>
  </conditionalFormatting>
  <printOptions horizontalCentered="1"/>
  <pageMargins left="0.45" right="0.45" top="0.5" bottom="0.5" header="0.3" footer="0.3"/>
  <pageSetup scale="90" orientation="portrait" r:id="rId1"/>
  <headerFooter>
    <oddFooter>Page &amp;P of &amp;N</oddFooter>
  </headerFooter>
  <rowBreaks count="3" manualBreakCount="3">
    <brk id="49" max="3" man="1"/>
    <brk id="99" max="3" man="1"/>
    <brk id="148" max="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8724-ED4D-49D8-86DF-20A92E32603E}">
  <sheetPr codeName="Sheet3"/>
  <dimension ref="A1:L75"/>
  <sheetViews>
    <sheetView zoomScaleNormal="100" zoomScaleSheetLayoutView="100" workbookViewId="0">
      <selection activeCell="A59" sqref="A59:D59"/>
    </sheetView>
  </sheetViews>
  <sheetFormatPr defaultRowHeight="14.4" x14ac:dyDescent="0.3"/>
  <cols>
    <col min="1" max="1" width="32.88671875" style="2" customWidth="1"/>
    <col min="2" max="3" width="10.88671875" style="3" customWidth="1"/>
    <col min="4" max="4" width="14.88671875" style="3" customWidth="1"/>
    <col min="6" max="6" width="8.88671875" customWidth="1"/>
  </cols>
  <sheetData>
    <row r="1" spans="1:8" ht="36" customHeight="1" x14ac:dyDescent="0.3">
      <c r="A1" s="121" t="s">
        <v>117</v>
      </c>
      <c r="B1" s="122"/>
      <c r="C1" s="122"/>
      <c r="D1" s="123"/>
      <c r="E1" s="124"/>
      <c r="F1" s="106"/>
    </row>
    <row r="2" spans="1:8" s="1" customFormat="1" ht="48.6" customHeight="1" x14ac:dyDescent="0.25">
      <c r="A2" s="131" t="s">
        <v>102</v>
      </c>
      <c r="B2" s="132"/>
      <c r="C2" s="132"/>
      <c r="D2" s="133"/>
      <c r="E2" s="124"/>
      <c r="F2" s="106"/>
      <c r="G2" s="82"/>
      <c r="H2" s="82"/>
    </row>
    <row r="3" spans="1:8" s="1" customFormat="1" ht="15.6" customHeight="1" x14ac:dyDescent="0.25">
      <c r="A3" s="125" t="str">
        <f>Cost!A3</f>
        <v>Enter 'Software Fees' or 'Subscription Fees' here</v>
      </c>
      <c r="B3" s="126"/>
      <c r="C3" s="126"/>
      <c r="D3" s="127"/>
    </row>
    <row r="4" spans="1:8" s="1" customFormat="1" ht="12.75" customHeight="1" x14ac:dyDescent="0.25">
      <c r="A4" s="83" t="s">
        <v>0</v>
      </c>
      <c r="B4" s="4" t="s">
        <v>14</v>
      </c>
      <c r="C4" s="4" t="s">
        <v>15</v>
      </c>
      <c r="D4" s="84" t="s">
        <v>4</v>
      </c>
    </row>
    <row r="5" spans="1:8" s="1" customFormat="1" ht="13.8" x14ac:dyDescent="0.25">
      <c r="A5" s="85"/>
      <c r="B5" s="66"/>
      <c r="C5" s="67"/>
      <c r="D5" s="86" t="str">
        <f t="shared" ref="D5:D9" si="0">IF(C5&gt;0,B5*C5,"")</f>
        <v/>
      </c>
    </row>
    <row r="6" spans="1:8" s="1" customFormat="1" ht="14.4" customHeight="1" x14ac:dyDescent="0.25">
      <c r="A6" s="87"/>
      <c r="B6" s="68"/>
      <c r="C6" s="69"/>
      <c r="D6" s="88" t="str">
        <f t="shared" si="0"/>
        <v/>
      </c>
    </row>
    <row r="7" spans="1:8" s="1" customFormat="1" ht="13.8" x14ac:dyDescent="0.25">
      <c r="A7" s="87"/>
      <c r="B7" s="68"/>
      <c r="C7" s="69"/>
      <c r="D7" s="88" t="str">
        <f t="shared" si="0"/>
        <v/>
      </c>
    </row>
    <row r="8" spans="1:8" s="1" customFormat="1" ht="13.8" x14ac:dyDescent="0.25">
      <c r="A8" s="87"/>
      <c r="B8" s="68"/>
      <c r="C8" s="69"/>
      <c r="D8" s="88" t="str">
        <f t="shared" si="0"/>
        <v/>
      </c>
    </row>
    <row r="9" spans="1:8" s="1" customFormat="1" ht="13.8" x14ac:dyDescent="0.25">
      <c r="A9" s="87"/>
      <c r="B9" s="68"/>
      <c r="C9" s="69"/>
      <c r="D9" s="88" t="str">
        <f t="shared" si="0"/>
        <v/>
      </c>
    </row>
    <row r="10" spans="1:8" s="1" customFormat="1" ht="13.8" x14ac:dyDescent="0.25">
      <c r="A10" s="85"/>
      <c r="B10" s="66"/>
      <c r="C10" s="70" t="s">
        <v>3</v>
      </c>
      <c r="D10" s="89">
        <f>SUM(D5:D9)</f>
        <v>0</v>
      </c>
    </row>
    <row r="11" spans="1:8" s="1" customFormat="1" ht="13.8" x14ac:dyDescent="0.25">
      <c r="A11" s="85"/>
      <c r="B11" s="66"/>
      <c r="C11" s="71"/>
      <c r="D11" s="90" t="str">
        <f>IF(C11&gt;0,B11*C11,"")</f>
        <v/>
      </c>
    </row>
    <row r="12" spans="1:8" s="1" customFormat="1" ht="13.8" x14ac:dyDescent="0.25">
      <c r="A12" s="125" t="str">
        <f>Cost!A13</f>
        <v>Interface Software</v>
      </c>
      <c r="B12" s="126"/>
      <c r="C12" s="126"/>
      <c r="D12" s="127"/>
    </row>
    <row r="13" spans="1:8" s="1" customFormat="1" ht="13.8" x14ac:dyDescent="0.25">
      <c r="A13" s="83" t="s">
        <v>0</v>
      </c>
      <c r="B13" s="4" t="s">
        <v>14</v>
      </c>
      <c r="C13" s="4" t="s">
        <v>15</v>
      </c>
      <c r="D13" s="84" t="s">
        <v>4</v>
      </c>
    </row>
    <row r="14" spans="1:8" s="1" customFormat="1" ht="13.8" x14ac:dyDescent="0.25">
      <c r="A14" s="85"/>
      <c r="B14" s="66"/>
      <c r="C14" s="71"/>
      <c r="D14" s="90" t="str">
        <f t="shared" ref="D14:D18" si="1">IF(C14&gt;0,B14*C14,"")</f>
        <v/>
      </c>
    </row>
    <row r="15" spans="1:8" s="1" customFormat="1" ht="13.8" x14ac:dyDescent="0.25">
      <c r="A15" s="87" t="s">
        <v>94</v>
      </c>
      <c r="B15" s="68"/>
      <c r="C15" s="69"/>
      <c r="D15" s="88" t="str">
        <f t="shared" si="1"/>
        <v/>
      </c>
    </row>
    <row r="16" spans="1:8" s="1" customFormat="1" ht="13.8" x14ac:dyDescent="0.25">
      <c r="A16" s="87" t="s">
        <v>104</v>
      </c>
      <c r="B16" s="68"/>
      <c r="C16" s="69"/>
      <c r="D16" s="88" t="str">
        <f t="shared" si="1"/>
        <v/>
      </c>
    </row>
    <row r="17" spans="1:4" s="1" customFormat="1" ht="13.8" x14ac:dyDescent="0.25">
      <c r="A17" s="87"/>
      <c r="B17" s="68"/>
      <c r="C17" s="69"/>
      <c r="D17" s="88" t="str">
        <f t="shared" si="1"/>
        <v/>
      </c>
    </row>
    <row r="18" spans="1:4" s="1" customFormat="1" ht="13.8" x14ac:dyDescent="0.25">
      <c r="A18" s="87"/>
      <c r="B18" s="68"/>
      <c r="C18" s="69"/>
      <c r="D18" s="88" t="str">
        <f t="shared" si="1"/>
        <v/>
      </c>
    </row>
    <row r="19" spans="1:4" s="1" customFormat="1" ht="13.8" x14ac:dyDescent="0.25">
      <c r="A19" s="85"/>
      <c r="B19" s="66"/>
      <c r="C19" s="70" t="s">
        <v>3</v>
      </c>
      <c r="D19" s="89">
        <f>SUM(D14:D18)</f>
        <v>0</v>
      </c>
    </row>
    <row r="20" spans="1:4" s="1" customFormat="1" ht="13.8" x14ac:dyDescent="0.25">
      <c r="A20" s="85"/>
      <c r="B20" s="66"/>
      <c r="C20" s="71"/>
      <c r="D20" s="90"/>
    </row>
    <row r="21" spans="1:4" s="1" customFormat="1" ht="13.8" x14ac:dyDescent="0.25">
      <c r="A21" s="125" t="str">
        <f>Cost!A50</f>
        <v>Professional Services</v>
      </c>
      <c r="B21" s="126"/>
      <c r="C21" s="126"/>
      <c r="D21" s="127"/>
    </row>
    <row r="22" spans="1:4" s="1" customFormat="1" ht="13.8" x14ac:dyDescent="0.25">
      <c r="A22" s="83" t="s">
        <v>0</v>
      </c>
      <c r="B22" s="4" t="s">
        <v>14</v>
      </c>
      <c r="C22" s="4" t="s">
        <v>15</v>
      </c>
      <c r="D22" s="84" t="s">
        <v>4</v>
      </c>
    </row>
    <row r="23" spans="1:4" s="1" customFormat="1" ht="13.8" x14ac:dyDescent="0.25">
      <c r="A23" s="85"/>
      <c r="B23" s="66"/>
      <c r="C23" s="71"/>
      <c r="D23" s="90" t="str">
        <f t="shared" ref="D23:D29" si="2">IF(C23&gt;0,B23*C23,"")</f>
        <v/>
      </c>
    </row>
    <row r="24" spans="1:4" s="1" customFormat="1" ht="13.8" x14ac:dyDescent="0.25">
      <c r="A24" s="87" t="s">
        <v>100</v>
      </c>
      <c r="B24" s="68"/>
      <c r="C24" s="69"/>
      <c r="D24" s="88" t="str">
        <f t="shared" si="2"/>
        <v/>
      </c>
    </row>
    <row r="25" spans="1:4" s="1" customFormat="1" ht="13.8" x14ac:dyDescent="0.25">
      <c r="A25" s="87"/>
      <c r="B25" s="68"/>
      <c r="C25" s="69"/>
      <c r="D25" s="88" t="str">
        <f t="shared" si="2"/>
        <v/>
      </c>
    </row>
    <row r="26" spans="1:4" s="1" customFormat="1" ht="13.8" x14ac:dyDescent="0.25">
      <c r="A26" s="87"/>
      <c r="B26" s="68"/>
      <c r="C26" s="69"/>
      <c r="D26" s="88" t="str">
        <f t="shared" si="2"/>
        <v/>
      </c>
    </row>
    <row r="27" spans="1:4" s="1" customFormat="1" ht="13.8" x14ac:dyDescent="0.25">
      <c r="A27" s="87"/>
      <c r="B27" s="68"/>
      <c r="C27" s="69"/>
      <c r="D27" s="88" t="str">
        <f t="shared" si="2"/>
        <v/>
      </c>
    </row>
    <row r="28" spans="1:4" s="1" customFormat="1" ht="13.8" x14ac:dyDescent="0.25">
      <c r="A28" s="85"/>
      <c r="B28" s="66"/>
      <c r="C28" s="70" t="s">
        <v>3</v>
      </c>
      <c r="D28" s="89">
        <f>SUM(D23:D27)</f>
        <v>0</v>
      </c>
    </row>
    <row r="29" spans="1:4" s="1" customFormat="1" ht="13.8" x14ac:dyDescent="0.25">
      <c r="A29" s="85"/>
      <c r="B29" s="66"/>
      <c r="C29" s="71"/>
      <c r="D29" s="90" t="str">
        <f t="shared" si="2"/>
        <v/>
      </c>
    </row>
    <row r="30" spans="1:4" s="1" customFormat="1" ht="13.8" x14ac:dyDescent="0.25">
      <c r="A30" s="125" t="str">
        <f>Cost!A70</f>
        <v>Third Party</v>
      </c>
      <c r="B30" s="126"/>
      <c r="C30" s="126"/>
      <c r="D30" s="127"/>
    </row>
    <row r="31" spans="1:4" s="1" customFormat="1" ht="13.8" x14ac:dyDescent="0.25">
      <c r="A31" s="83" t="s">
        <v>0</v>
      </c>
      <c r="B31" s="4" t="s">
        <v>14</v>
      </c>
      <c r="C31" s="4" t="s">
        <v>15</v>
      </c>
      <c r="D31" s="84" t="s">
        <v>4</v>
      </c>
    </row>
    <row r="32" spans="1:4" s="1" customFormat="1" ht="13.8" x14ac:dyDescent="0.25">
      <c r="A32" s="85"/>
      <c r="B32" s="66"/>
      <c r="C32" s="67"/>
      <c r="D32" s="86" t="str">
        <f t="shared" ref="D32:D60" si="3">IF(C32&gt;0,B32*C32,"")</f>
        <v/>
      </c>
    </row>
    <row r="33" spans="1:5" s="1" customFormat="1" ht="13.8" x14ac:dyDescent="0.25">
      <c r="A33" s="87" t="s">
        <v>101</v>
      </c>
      <c r="B33" s="68"/>
      <c r="C33" s="69"/>
      <c r="D33" s="88" t="str">
        <f t="shared" si="3"/>
        <v/>
      </c>
    </row>
    <row r="34" spans="1:5" s="1" customFormat="1" ht="13.8" x14ac:dyDescent="0.25">
      <c r="A34" s="87"/>
      <c r="B34" s="68"/>
      <c r="C34" s="69"/>
      <c r="D34" s="88" t="str">
        <f t="shared" si="3"/>
        <v/>
      </c>
    </row>
    <row r="35" spans="1:5" s="1" customFormat="1" ht="13.8" x14ac:dyDescent="0.25">
      <c r="A35" s="87"/>
      <c r="B35" s="68"/>
      <c r="C35" s="69"/>
      <c r="D35" s="88" t="str">
        <f t="shared" si="3"/>
        <v/>
      </c>
    </row>
    <row r="36" spans="1:5" s="1" customFormat="1" ht="13.8" x14ac:dyDescent="0.25">
      <c r="A36" s="87"/>
      <c r="B36" s="68"/>
      <c r="C36" s="69"/>
      <c r="D36" s="88" t="str">
        <f t="shared" si="3"/>
        <v/>
      </c>
    </row>
    <row r="37" spans="1:5" s="1" customFormat="1" ht="13.8" x14ac:dyDescent="0.25">
      <c r="A37" s="85"/>
      <c r="B37" s="66"/>
      <c r="C37" s="70" t="s">
        <v>3</v>
      </c>
      <c r="D37" s="89">
        <f>SUM(D32:D36)</f>
        <v>0</v>
      </c>
    </row>
    <row r="38" spans="1:5" s="1" customFormat="1" ht="13.8" x14ac:dyDescent="0.25">
      <c r="A38" s="85"/>
      <c r="B38" s="66"/>
      <c r="C38" s="71"/>
      <c r="D38" s="90" t="str">
        <f>IF(C38&gt;0,B38*C38,"")</f>
        <v/>
      </c>
    </row>
    <row r="39" spans="1:5" s="1" customFormat="1" ht="13.8" x14ac:dyDescent="0.25">
      <c r="A39" s="125" t="str">
        <f>Cost!A80</f>
        <v>Other Costs</v>
      </c>
      <c r="B39" s="126"/>
      <c r="C39" s="126"/>
      <c r="D39" s="127"/>
    </row>
    <row r="40" spans="1:5" s="1" customFormat="1" ht="13.8" x14ac:dyDescent="0.25">
      <c r="A40" s="83" t="s">
        <v>0</v>
      </c>
      <c r="B40" s="4" t="s">
        <v>14</v>
      </c>
      <c r="C40" s="4" t="s">
        <v>15</v>
      </c>
      <c r="D40" s="84" t="s">
        <v>4</v>
      </c>
    </row>
    <row r="41" spans="1:5" s="1" customFormat="1" ht="13.8" x14ac:dyDescent="0.25">
      <c r="A41" s="83"/>
      <c r="B41" s="4"/>
      <c r="C41" s="4"/>
      <c r="D41" s="84"/>
    </row>
    <row r="42" spans="1:5" s="1" customFormat="1" ht="13.8" x14ac:dyDescent="0.25">
      <c r="A42" s="92" t="s">
        <v>106</v>
      </c>
      <c r="B42" s="66"/>
      <c r="C42" s="71"/>
      <c r="D42" s="90"/>
    </row>
    <row r="43" spans="1:5" s="1" customFormat="1" ht="13.8" x14ac:dyDescent="0.3">
      <c r="A43" s="12" t="s">
        <v>107</v>
      </c>
      <c r="B43" s="6"/>
      <c r="C43" s="6"/>
      <c r="D43" s="7"/>
      <c r="E43" s="63"/>
    </row>
    <row r="44" spans="1:5" s="1" customFormat="1" ht="13.8" x14ac:dyDescent="0.3">
      <c r="A44" s="8" t="s">
        <v>20</v>
      </c>
      <c r="B44" s="6"/>
      <c r="C44" s="26"/>
      <c r="D44" s="27"/>
      <c r="E44" s="63"/>
    </row>
    <row r="45" spans="1:5" s="1" customFormat="1" ht="13.8" x14ac:dyDescent="0.3">
      <c r="A45" s="12" t="s">
        <v>108</v>
      </c>
      <c r="B45" s="6"/>
      <c r="C45" s="26"/>
      <c r="D45" s="27"/>
      <c r="E45" s="63"/>
    </row>
    <row r="46" spans="1:5" s="1" customFormat="1" ht="13.8" x14ac:dyDescent="0.3">
      <c r="A46" s="12" t="s">
        <v>109</v>
      </c>
      <c r="B46" s="6"/>
      <c r="C46" s="26"/>
      <c r="D46" s="27"/>
      <c r="E46" s="63"/>
    </row>
    <row r="47" spans="1:5" s="1" customFormat="1" ht="13.8" x14ac:dyDescent="0.3">
      <c r="A47" s="12" t="s">
        <v>110</v>
      </c>
      <c r="B47" s="6"/>
      <c r="C47" s="26"/>
      <c r="D47" s="27"/>
      <c r="E47" s="63"/>
    </row>
    <row r="48" spans="1:5" s="1" customFormat="1" ht="13.8" x14ac:dyDescent="0.3">
      <c r="A48" s="12" t="s">
        <v>111</v>
      </c>
      <c r="B48" s="6"/>
      <c r="C48" s="26"/>
      <c r="D48" s="27"/>
      <c r="E48" s="63"/>
    </row>
    <row r="49" spans="1:6" s="1" customFormat="1" ht="13.8" x14ac:dyDescent="0.3">
      <c r="A49" s="12" t="s">
        <v>112</v>
      </c>
      <c r="B49" s="6"/>
      <c r="C49" s="26"/>
      <c r="D49" s="27"/>
      <c r="E49" s="63"/>
    </row>
    <row r="50" spans="1:6" s="1" customFormat="1" ht="13.8" x14ac:dyDescent="0.3">
      <c r="A50" s="12" t="s">
        <v>113</v>
      </c>
      <c r="B50" s="6"/>
      <c r="C50" s="26"/>
      <c r="D50" s="27"/>
      <c r="E50" s="63"/>
    </row>
    <row r="51" spans="1:6" s="1" customFormat="1" ht="13.8" x14ac:dyDescent="0.3">
      <c r="A51" s="12" t="s">
        <v>114</v>
      </c>
      <c r="B51" s="6"/>
      <c r="C51" s="26"/>
      <c r="D51" s="27"/>
      <c r="E51" s="63"/>
    </row>
    <row r="52" spans="1:6" s="1" customFormat="1" ht="13.8" x14ac:dyDescent="0.3">
      <c r="A52" s="12" t="s">
        <v>115</v>
      </c>
      <c r="B52" s="6"/>
      <c r="C52" s="26"/>
      <c r="D52" s="27"/>
      <c r="E52" s="63"/>
    </row>
    <row r="53" spans="1:6" s="1" customFormat="1" ht="13.8" x14ac:dyDescent="0.25">
      <c r="A53" s="87"/>
      <c r="B53" s="68"/>
      <c r="C53" s="72"/>
      <c r="D53" s="91"/>
      <c r="F53" s="95"/>
    </row>
    <row r="54" spans="1:6" s="1" customFormat="1" ht="13.8" x14ac:dyDescent="0.25">
      <c r="A54" s="87"/>
      <c r="B54" s="68"/>
      <c r="C54" s="72"/>
      <c r="D54" s="91"/>
      <c r="F54" s="95"/>
    </row>
    <row r="55" spans="1:6" s="1" customFormat="1" ht="13.8" x14ac:dyDescent="0.25">
      <c r="A55" s="87"/>
      <c r="B55" s="68"/>
      <c r="C55" s="72"/>
      <c r="D55" s="91"/>
      <c r="F55" s="95"/>
    </row>
    <row r="56" spans="1:6" s="1" customFormat="1" ht="13.8" x14ac:dyDescent="0.25">
      <c r="A56" s="87"/>
      <c r="B56" s="68"/>
      <c r="C56" s="72"/>
      <c r="D56" s="91"/>
    </row>
    <row r="57" spans="1:6" s="1" customFormat="1" ht="13.8" x14ac:dyDescent="0.25">
      <c r="A57" s="85"/>
      <c r="B57" s="66"/>
      <c r="C57" s="70" t="s">
        <v>3</v>
      </c>
      <c r="D57" s="89" t="s">
        <v>9</v>
      </c>
    </row>
    <row r="58" spans="1:6" s="1" customFormat="1" ht="13.8" x14ac:dyDescent="0.25">
      <c r="A58" s="85"/>
      <c r="B58" s="66"/>
      <c r="C58" s="71"/>
      <c r="D58" s="90"/>
    </row>
    <row r="59" spans="1:6" s="1" customFormat="1" ht="13.8" x14ac:dyDescent="0.25">
      <c r="A59" s="125" t="s">
        <v>16</v>
      </c>
      <c r="B59" s="126"/>
      <c r="C59" s="126"/>
      <c r="D59" s="127"/>
    </row>
    <row r="60" spans="1:6" s="1" customFormat="1" ht="13.8" x14ac:dyDescent="0.25">
      <c r="A60" s="85"/>
      <c r="B60" s="66"/>
      <c r="C60" s="71"/>
      <c r="D60" s="86" t="str">
        <f t="shared" si="3"/>
        <v/>
      </c>
    </row>
    <row r="61" spans="1:6" s="1" customFormat="1" ht="27.6" x14ac:dyDescent="0.25">
      <c r="A61" s="92" t="str">
        <f>A3</f>
        <v>Enter 'Software Fees' or 'Subscription Fees' here</v>
      </c>
      <c r="B61" s="66"/>
      <c r="C61" s="73"/>
      <c r="D61" s="86">
        <f>D10</f>
        <v>0</v>
      </c>
    </row>
    <row r="62" spans="1:6" s="1" customFormat="1" ht="13.8" x14ac:dyDescent="0.25">
      <c r="A62" s="92" t="str">
        <f>A12</f>
        <v>Interface Software</v>
      </c>
      <c r="B62" s="66"/>
      <c r="C62" s="73"/>
      <c r="D62" s="86">
        <f>D19</f>
        <v>0</v>
      </c>
    </row>
    <row r="63" spans="1:6" s="1" customFormat="1" ht="13.8" x14ac:dyDescent="0.25">
      <c r="A63" s="92" t="str">
        <f>A21</f>
        <v>Professional Services</v>
      </c>
      <c r="B63" s="66"/>
      <c r="C63" s="73"/>
      <c r="D63" s="86">
        <f>D28</f>
        <v>0</v>
      </c>
    </row>
    <row r="64" spans="1:6" s="1" customFormat="1" ht="13.8" x14ac:dyDescent="0.25">
      <c r="A64" s="92" t="str">
        <f>A30</f>
        <v>Third Party</v>
      </c>
      <c r="B64" s="66"/>
      <c r="C64" s="73"/>
      <c r="D64" s="86">
        <f>D37</f>
        <v>0</v>
      </c>
    </row>
    <row r="65" spans="1:12" s="1" customFormat="1" ht="13.8" x14ac:dyDescent="0.25">
      <c r="A65" s="85"/>
      <c r="B65" s="66"/>
      <c r="C65" s="73"/>
      <c r="D65" s="86"/>
    </row>
    <row r="66" spans="1:12" s="1" customFormat="1" ht="13.8" x14ac:dyDescent="0.25">
      <c r="A66" s="85"/>
      <c r="B66" s="66"/>
      <c r="C66" s="74" t="s">
        <v>17</v>
      </c>
      <c r="D66" s="89">
        <f>SUM(D60:D65)</f>
        <v>0</v>
      </c>
    </row>
    <row r="67" spans="1:12" s="1" customFormat="1" ht="13.8" x14ac:dyDescent="0.25">
      <c r="A67" s="85"/>
      <c r="B67" s="66"/>
      <c r="C67" s="74"/>
      <c r="D67" s="93"/>
    </row>
    <row r="68" spans="1:12" s="1" customFormat="1" ht="111.6" customHeight="1" x14ac:dyDescent="0.25">
      <c r="A68" s="128"/>
      <c r="B68" s="129"/>
      <c r="C68" s="129"/>
      <c r="D68" s="130"/>
      <c r="F68" s="120"/>
      <c r="G68" s="120"/>
      <c r="H68" s="94"/>
      <c r="I68" s="94"/>
      <c r="J68" s="94"/>
      <c r="K68" s="94"/>
      <c r="L68" s="94"/>
    </row>
    <row r="69" spans="1:12" x14ac:dyDescent="0.3">
      <c r="F69" s="94"/>
      <c r="G69" s="94"/>
      <c r="H69" s="94"/>
      <c r="I69" s="94"/>
      <c r="J69" s="94"/>
      <c r="K69" s="94"/>
      <c r="L69" s="94"/>
    </row>
    <row r="70" spans="1:12" x14ac:dyDescent="0.3">
      <c r="F70" s="94"/>
      <c r="G70" s="94"/>
      <c r="H70" s="94"/>
      <c r="I70" s="94"/>
      <c r="J70" s="94"/>
      <c r="K70" s="94"/>
      <c r="L70" s="94"/>
    </row>
    <row r="71" spans="1:12" x14ac:dyDescent="0.3">
      <c r="F71" s="94"/>
      <c r="G71" s="94"/>
      <c r="H71" s="94"/>
      <c r="I71" s="94"/>
      <c r="J71" s="94"/>
      <c r="K71" s="94"/>
      <c r="L71" s="94"/>
    </row>
    <row r="72" spans="1:12" x14ac:dyDescent="0.3">
      <c r="F72" s="94"/>
      <c r="G72" s="94"/>
      <c r="H72" s="94"/>
      <c r="I72" s="94"/>
      <c r="J72" s="94"/>
      <c r="K72" s="94"/>
      <c r="L72" s="94"/>
    </row>
    <row r="73" spans="1:12" x14ac:dyDescent="0.3">
      <c r="F73" s="94"/>
      <c r="G73" s="94"/>
      <c r="H73" s="94"/>
      <c r="I73" s="94"/>
      <c r="J73" s="94"/>
      <c r="K73" s="94"/>
      <c r="L73" s="94"/>
    </row>
    <row r="74" spans="1:12" x14ac:dyDescent="0.3">
      <c r="F74" s="94"/>
      <c r="G74" s="94"/>
      <c r="H74" s="94"/>
      <c r="I74" s="94"/>
      <c r="J74" s="94"/>
      <c r="K74" s="94"/>
      <c r="L74" s="94"/>
    </row>
    <row r="75" spans="1:12" x14ac:dyDescent="0.3">
      <c r="F75" s="94"/>
      <c r="G75" s="94"/>
      <c r="H75" s="94"/>
      <c r="I75" s="94"/>
      <c r="J75" s="94"/>
      <c r="K75" s="94"/>
      <c r="L75" s="94"/>
    </row>
  </sheetData>
  <mergeCells count="11">
    <mergeCell ref="F68:G68"/>
    <mergeCell ref="A1:D1"/>
    <mergeCell ref="E1:F2"/>
    <mergeCell ref="A59:D59"/>
    <mergeCell ref="A68:D68"/>
    <mergeCell ref="A2:D2"/>
    <mergeCell ref="A3:D3"/>
    <mergeCell ref="A12:D12"/>
    <mergeCell ref="A21:D21"/>
    <mergeCell ref="A30:D30"/>
    <mergeCell ref="A39:D39"/>
  </mergeCells>
  <conditionalFormatting sqref="B5:C5 A7:D11 A20:D20 A43:C52">
    <cfRule type="cellIs" dxfId="5" priority="8" operator="equal">
      <formula>0</formula>
    </cfRule>
  </conditionalFormatting>
  <conditionalFormatting sqref="C19:D19">
    <cfRule type="cellIs" dxfId="4" priority="4" operator="equal">
      <formula>0</formula>
    </cfRule>
  </conditionalFormatting>
  <conditionalFormatting sqref="C28:D28">
    <cfRule type="cellIs" dxfId="3" priority="6" operator="equal">
      <formula>0</formula>
    </cfRule>
  </conditionalFormatting>
  <conditionalFormatting sqref="C37:D37">
    <cfRule type="cellIs" dxfId="2" priority="5" operator="equal">
      <formula>0</formula>
    </cfRule>
  </conditionalFormatting>
  <conditionalFormatting sqref="C57:D57">
    <cfRule type="cellIs" dxfId="1" priority="3" operator="equal">
      <formula>0</formula>
    </cfRule>
  </conditionalFormatting>
  <conditionalFormatting sqref="D5 D43:D52">
    <cfRule type="cellIs" dxfId="0" priority="7" operator="lessThan">
      <formula>0</formula>
    </cfRule>
  </conditionalFormatting>
  <printOptions horizontalCentered="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vt:lpstr>
      <vt:lpstr>Options</vt:lpstr>
      <vt:lpstr>Cost!Print_Area</vt:lpstr>
      <vt:lpstr>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Gilliland, Dianna</dc:creator>
  <cp:lastModifiedBy>Mike Yates</cp:lastModifiedBy>
  <cp:lastPrinted>2024-02-15T20:14:10Z</cp:lastPrinted>
  <dcterms:created xsi:type="dcterms:W3CDTF">2021-03-22T04:21:11Z</dcterms:created>
  <dcterms:modified xsi:type="dcterms:W3CDTF">2024-07-22T14:56:01Z</dcterms:modified>
</cp:coreProperties>
</file>