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Mike.Yates\Desktop\Hitech Systems Inc. dba Pulsiam Proposal\"/>
    </mc:Choice>
  </mc:AlternateContent>
  <xr:revisionPtr revIDLastSave="0" documentId="8_{5BDDC790-5FF3-4C16-8868-3F193DE36FAF}" xr6:coauthVersionLast="47" xr6:coauthVersionMax="47" xr10:uidLastSave="{00000000-0000-0000-0000-000000000000}"/>
  <bookViews>
    <workbookView xWindow="-108" yWindow="-108" windowWidth="23256" windowHeight="14016" xr2:uid="{DA6CDBDE-760A-4308-BC58-0F8028BCB45F}"/>
  </bookViews>
  <sheets>
    <sheet name="Cost" sheetId="4" r:id="rId1"/>
    <sheet name="Options" sheetId="10" r:id="rId2"/>
  </sheets>
  <definedNames>
    <definedName name="_xlnm.Print_Area" localSheetId="0">Cost!$A$1:$D$161</definedName>
    <definedName name="_xlnm.Print_Area" localSheetId="1">Options!$A$1:$D$68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9" i="10" l="1"/>
  <c r="C132" i="4"/>
  <c r="C123" i="4"/>
  <c r="A30" i="10" l="1"/>
  <c r="A64" i="10" s="1"/>
  <c r="A21" i="10"/>
  <c r="A63" i="10" s="1"/>
  <c r="D60" i="10"/>
  <c r="D38" i="10"/>
  <c r="D36" i="10"/>
  <c r="D35" i="10"/>
  <c r="D34" i="10"/>
  <c r="D33" i="10"/>
  <c r="D32" i="10"/>
  <c r="D29" i="10"/>
  <c r="D27" i="10"/>
  <c r="D26" i="10"/>
  <c r="D25" i="10"/>
  <c r="D24" i="10"/>
  <c r="D23" i="10"/>
  <c r="D18" i="10"/>
  <c r="D17" i="10"/>
  <c r="D16" i="10"/>
  <c r="D15" i="10"/>
  <c r="D14" i="10"/>
  <c r="A12" i="10"/>
  <c r="A62" i="10" s="1"/>
  <c r="D11" i="10"/>
  <c r="D9" i="10"/>
  <c r="D8" i="10"/>
  <c r="D7" i="10"/>
  <c r="D6" i="10"/>
  <c r="D5" i="10"/>
  <c r="A3" i="10"/>
  <c r="A61" i="10" s="1"/>
  <c r="C78" i="4"/>
  <c r="C95" i="4" s="1"/>
  <c r="A95" i="4"/>
  <c r="A94" i="4"/>
  <c r="D71" i="4"/>
  <c r="C71" i="4"/>
  <c r="A71" i="4"/>
  <c r="C68" i="4"/>
  <c r="C94" i="4" s="1"/>
  <c r="D51" i="4"/>
  <c r="C51" i="4"/>
  <c r="A51" i="4"/>
  <c r="D19" i="10" l="1"/>
  <c r="D62" i="10" s="1"/>
  <c r="D10" i="10"/>
  <c r="D61" i="10" s="1"/>
  <c r="D37" i="10"/>
  <c r="D64" i="10" s="1"/>
  <c r="D28" i="10"/>
  <c r="D63" i="10" s="1"/>
  <c r="C48" i="4"/>
  <c r="C93" i="4" s="1"/>
  <c r="D66" i="10" l="1"/>
  <c r="C86" i="4"/>
  <c r="C96" i="4" s="1"/>
  <c r="D136" i="4" l="1"/>
  <c r="C136" i="4"/>
  <c r="C112" i="4"/>
  <c r="C101" i="4"/>
  <c r="D89" i="4"/>
  <c r="C89" i="4"/>
  <c r="A89" i="4"/>
  <c r="C81" i="4"/>
  <c r="B147" i="4"/>
  <c r="A96" i="4"/>
  <c r="A93" i="4"/>
  <c r="A91" i="4"/>
  <c r="D81" i="4"/>
  <c r="D14" i="4" l="1"/>
  <c r="A14" i="4"/>
  <c r="C11" i="4" l="1"/>
  <c r="C91" i="4" s="1"/>
  <c r="C98" i="4" l="1"/>
  <c r="C144" i="4" l="1"/>
  <c r="C140" i="4"/>
  <c r="C139" i="4"/>
  <c r="C138" i="4"/>
  <c r="C143" i="4"/>
  <c r="C142" i="4"/>
  <c r="C141" i="4"/>
  <c r="C145" i="4"/>
  <c r="C114" i="4"/>
  <c r="C147" i="4" l="1"/>
  <c r="C109" i="4" l="1"/>
  <c r="C116" i="4" l="1"/>
  <c r="C118" i="4" l="1"/>
  <c r="C12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tc={0F1C43D5-C975-4827-8496-F3B8A854FDAC}</author>
  </authors>
  <commentList>
    <comment ref="A122" authorId="0" shapeId="0" xr:uid="{0F1C43D5-C975-4827-8496-F3B8A854FDAC}">
      <text>
        <t>[Threaded comment]
Your version of Excel allows you to read this threaded comment; however, any edits to it will get removed if the file is opened in a newer version of Excel. Learn more: https://go.microsoft.com/fwlink/?linkid=870924
Comment:
    Note that Optional/Renewal Term costs should not be scored/evaluated, only the cost for the Initial Period.
Reply:
    Understood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tc={4CA4A2F3-27C4-4C55-88D1-52690EF1A0F2}</author>
    <author>tc={6D3737DB-D14A-4C59-8A99-5FDBC2D99620}</author>
    <author>tc={3877874D-B0A6-4A82-B126-9771F35CAAFA}</author>
  </authors>
  <commentList>
    <comment ref="A3" authorId="0" shapeId="0" xr:uid="{4CA4A2F3-27C4-4C55-88D1-52690EF1A0F2}">
      <text>
        <t>[Threaded comment]
Your version of Excel allows you to read this threaded comment; however, any edits to it will get removed if the file is opened in a newer version of Excel. Learn more: https://go.microsoft.com/fwlink/?linkid=870924
Comment:
    Software/Subscription Fees are referenced in the main Cost Proposal tab as well. Is this just optional software/subscription services that the bidder would provide?
Consider adding instructions to this section detailing NSP's expectations and what could be added to this section since there are multiple blank lines listed.</t>
      </text>
    </comment>
    <comment ref="C4" authorId="1" shapeId="0" xr:uid="{6D3737DB-D14A-4C59-8A99-5FDBC2D99620}">
      <text>
        <t xml:space="preserve">[Threaded comment]
Your version of Excel allows you to read this threaded comment; however, any edits to it will get removed if the file is opened in a newer version of Excel. Learn more: https://go.microsoft.com/fwlink/?linkid=870924
Comment:
    SPB recommends having separate columns for optional services for the bidder to provide cost for the initial contract period and each subsequent optional renewal period as well. </t>
      </text>
    </comment>
    <comment ref="A24" authorId="2" shapeId="0" xr:uid="{3877874D-B0A6-4A82-B126-9771F35CAAFA}">
      <text>
        <t>[Threaded comment]
Your version of Excel allows you to read this threaded comment; however, any edits to it will get removed if the file is opened in a newer version of Excel. Learn more: https://go.microsoft.com/fwlink/?linkid=870924
Comment:
    Is this meant to be an hourly rate? If so, recommend listing in either the Hourly Costs section below, or adding additional details/instructions identifying this as an hourly rate.</t>
      </text>
    </comment>
  </commentList>
</comments>
</file>

<file path=xl/sharedStrings.xml><?xml version="1.0" encoding="utf-8"?>
<sst xmlns="http://schemas.openxmlformats.org/spreadsheetml/2006/main" count="186" uniqueCount="134">
  <si>
    <t>Item</t>
  </si>
  <si>
    <t>Notes</t>
  </si>
  <si>
    <t>Year 2:</t>
  </si>
  <si>
    <t>Total:</t>
  </si>
  <si>
    <t>Total</t>
  </si>
  <si>
    <t>Total Cost:</t>
  </si>
  <si>
    <t>Year 3:</t>
  </si>
  <si>
    <t>Year 4:</t>
  </si>
  <si>
    <t>Year 5:</t>
  </si>
  <si>
    <t xml:space="preserve"> </t>
  </si>
  <si>
    <t>Total 5 year Cost of Ownership</t>
  </si>
  <si>
    <t>Third Party</t>
  </si>
  <si>
    <t>Execution of Contract</t>
  </si>
  <si>
    <t>Final Acceptance</t>
  </si>
  <si>
    <t>Quantity</t>
  </si>
  <si>
    <t>Price</t>
  </si>
  <si>
    <t>Total Pricing</t>
  </si>
  <si>
    <t>Grand Total:</t>
  </si>
  <si>
    <t>Professional Services</t>
  </si>
  <si>
    <t>Software licensing or subscription</t>
  </si>
  <si>
    <t>CAD</t>
  </si>
  <si>
    <t>Computer Aided Dispatch</t>
  </si>
  <si>
    <t>RapidSOS</t>
  </si>
  <si>
    <t>ASAP to PSAP</t>
  </si>
  <si>
    <t>Analytics &amp; Reporting</t>
  </si>
  <si>
    <t>Project Management</t>
  </si>
  <si>
    <t>Implementation Services</t>
  </si>
  <si>
    <t>Training</t>
  </si>
  <si>
    <t>Hardware staging</t>
  </si>
  <si>
    <t>GIS Implementation</t>
  </si>
  <si>
    <t>Other Costs</t>
  </si>
  <si>
    <t>Go-Live Services</t>
  </si>
  <si>
    <t>GIS software</t>
  </si>
  <si>
    <t>VPN Software</t>
  </si>
  <si>
    <t>Servers &amp; related hardware</t>
  </si>
  <si>
    <t>Travel costs</t>
  </si>
  <si>
    <t>Total Ongoing SSMA/Subscription Fees:</t>
  </si>
  <si>
    <t>Discount:</t>
  </si>
  <si>
    <t>Sub-total Cost:</t>
  </si>
  <si>
    <t>Total One Time Cost:</t>
  </si>
  <si>
    <t>Software installed and available</t>
  </si>
  <si>
    <t>Administrative training complete</t>
  </si>
  <si>
    <t>Interfaces complete</t>
  </si>
  <si>
    <t>Conversion complete</t>
  </si>
  <si>
    <t>Training complete</t>
  </si>
  <si>
    <t>Go-live signed off</t>
  </si>
  <si>
    <t>Totals:</t>
  </si>
  <si>
    <t>%</t>
  </si>
  <si>
    <t>Notes:</t>
  </si>
  <si>
    <t>Interface Software</t>
  </si>
  <si>
    <t>Enter 'Software Fees' or 'Subscription Fees' here</t>
  </si>
  <si>
    <t>&lt; Enter discount as a negative number here</t>
  </si>
  <si>
    <t>Example: -120,000</t>
  </si>
  <si>
    <t>Year 2 BPR</t>
  </si>
  <si>
    <t>Year 3 BPR</t>
  </si>
  <si>
    <t>Year 4 BPR</t>
  </si>
  <si>
    <t>Year 5 BPR</t>
  </si>
  <si>
    <t>Full Time Onsite Resource</t>
  </si>
  <si>
    <t>*Item</t>
  </si>
  <si>
    <t>Other</t>
  </si>
  <si>
    <t xml:space="preserve">Omnix for NCIC </t>
  </si>
  <si>
    <t>State/NCIC Interface from RMS</t>
  </si>
  <si>
    <t>State/NCIC Query to populate Niche RMS Master Name and Vehicle</t>
  </si>
  <si>
    <t>State/NCIC Interface (query, entry, and update)</t>
  </si>
  <si>
    <t>NG 911 Integration</t>
  </si>
  <si>
    <t>Page Gate</t>
  </si>
  <si>
    <t>Push-to-Talk - Motorola</t>
  </si>
  <si>
    <t>E911 - Intrado</t>
  </si>
  <si>
    <t>AVL - Motorola APX Next</t>
  </si>
  <si>
    <t>GIS/Mapping</t>
  </si>
  <si>
    <t>GIS/Mapping - Live data sources (weather, road closures, etc</t>
  </si>
  <si>
    <t xml:space="preserve">AVL - MACH </t>
  </si>
  <si>
    <t>CAD to LERMS - Niche (bi-directional)</t>
  </si>
  <si>
    <t xml:space="preserve">Active Directory </t>
  </si>
  <si>
    <t>Body Worn Camera</t>
  </si>
  <si>
    <t>In Car Video - GETAC</t>
  </si>
  <si>
    <t>Voice Recording and Logging - Eventide</t>
  </si>
  <si>
    <t>Schedule Anywhere</t>
  </si>
  <si>
    <t>Real Time Crime Center</t>
  </si>
  <si>
    <t>eCitation - TRACS</t>
  </si>
  <si>
    <t>Crash Reporting - TRACS</t>
  </si>
  <si>
    <t>Towing - Tow Xchange</t>
  </si>
  <si>
    <t>Towing - Omnix for towing</t>
  </si>
  <si>
    <t>GIS/Mapping - NDOT IP Cameras</t>
  </si>
  <si>
    <t>Airwing - Micowave Downlink</t>
  </si>
  <si>
    <t>Mass Notification - CodeRED</t>
  </si>
  <si>
    <t>Emergency Management - SalamanderLive</t>
  </si>
  <si>
    <t>Nebraska Intelligence and Threat Exchange (NITE) API only</t>
  </si>
  <si>
    <t>Interface Services costs</t>
  </si>
  <si>
    <t>Mobile Data System</t>
  </si>
  <si>
    <t>Year 7:</t>
  </si>
  <si>
    <t>Year 8:</t>
  </si>
  <si>
    <t>Year 9:</t>
  </si>
  <si>
    <t>Year 10:</t>
  </si>
  <si>
    <t>ReKor License Plate Reader (LPR)</t>
  </si>
  <si>
    <t xml:space="preserve"> Payment Terms</t>
  </si>
  <si>
    <t>Ongoing Software Maintenance or SaaS Fees for Years 2 - 5</t>
  </si>
  <si>
    <t>Year 6:</t>
  </si>
  <si>
    <t>Optional Ongoing Software Maintenance or SaaS Fees for Years 6 -10</t>
  </si>
  <si>
    <t>Data Conversion costs:</t>
  </si>
  <si>
    <t>Interface Services</t>
  </si>
  <si>
    <t>External 3rd Party Services</t>
  </si>
  <si>
    <t>Bidder Name: _________________</t>
  </si>
  <si>
    <t>Year 1 Software Maintenance or SaaS Fees</t>
  </si>
  <si>
    <t>Vigilant License Plate Reader (LPR)</t>
  </si>
  <si>
    <t>If applicable</t>
  </si>
  <si>
    <t>HOURLY COSTS:</t>
  </si>
  <si>
    <t>Data Conversion (hourly costs):</t>
  </si>
  <si>
    <t>GIS Implementation (hourly costs)</t>
  </si>
  <si>
    <t>Go-Live Services (hourly costs)</t>
  </si>
  <si>
    <t>Hardware staging (hourly costs)</t>
  </si>
  <si>
    <t>Implementation Services (hourly costs)</t>
  </si>
  <si>
    <t>Interface Services costs (hourly costs)</t>
  </si>
  <si>
    <t>Business Process Review (hourly costs)</t>
  </si>
  <si>
    <t>Project Management (hourly costs)</t>
  </si>
  <si>
    <t>Training (hourly costs)</t>
  </si>
  <si>
    <t xml:space="preserve"> Nebraska State Patrol Computer Aided Dispatch RFP NSP7149 Z1
Cost Proposal</t>
  </si>
  <si>
    <t>NSP7149 Z1
Optional Pricing</t>
  </si>
  <si>
    <t>Total Up Front Cost - Software/Subscription</t>
  </si>
  <si>
    <t>Mobile Mapping Software</t>
  </si>
  <si>
    <t>n/c</t>
  </si>
  <si>
    <t>not applicable</t>
  </si>
  <si>
    <t>n/a</t>
  </si>
  <si>
    <t>Included in interface costs</t>
  </si>
  <si>
    <t>BPR services are provided during implementation.  Additional sessions can be purchased after go live if requested.</t>
  </si>
  <si>
    <t>Nebraska today has 824,909 verified 911 address points and the cost includes creating police fire and Ems boundries.</t>
  </si>
  <si>
    <t>We do not provide a native real time crime center</t>
  </si>
  <si>
    <t xml:space="preserve">Typically, our implementations do not require a full-time site.  This can be negotiated if requested. </t>
  </si>
  <si>
    <t>15 classes at $3,000 per class</t>
  </si>
  <si>
    <t>Informix Database</t>
  </si>
  <si>
    <t>29 training/go live expenses @$2,500 per instance</t>
  </si>
  <si>
    <t>3 centers/39 total users/16 max concurrent users</t>
  </si>
  <si>
    <t>350 units</t>
  </si>
  <si>
    <r>
      <t>Bidder Name: _</t>
    </r>
    <r>
      <rPr>
        <b/>
        <u/>
        <sz val="11"/>
        <rFont val="Arial"/>
        <family val="2"/>
      </rPr>
      <t>22nd Centurty Technologies, Inc.</t>
    </r>
    <r>
      <rPr>
        <b/>
        <sz val="11"/>
        <rFont val="Arial"/>
        <family val="2"/>
      </rPr>
      <t>______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</si>
</sst>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
    <numFmt numFmtId="165" formatCode="&quot;$&quot;#,##0.00"/>
  </numFmts>
  <fonts count="21" x14ac:knownFonts="1">
    <font>
      <sz val="11"/>
      <color theme="1"/>
      <name val="Calibri"/>
      <family val="2"/>
    </font>
    <font>
      <sz val="11"/>
      <color theme="1"/>
      <name val="Calibri"/>
      <family val="2"/>
      <scheme val="minor"/>
    </font>
    <font>
      <sz val="11"/>
      <color theme="1"/>
      <name val="Calibri"/>
      <family val="2"/>
      <scheme val="minor"/>
    </font>
    <font>
      <sz val="10"/>
      <name val="Arial"/>
      <family val="2"/>
    </font>
    <font>
      <b/>
      <sz val="10"/>
      <name val="Calibri"/>
      <family val="2"/>
    </font>
    <font>
      <sz val="10"/>
      <name val="Calibri"/>
      <family val="2"/>
    </font>
    <font>
      <i/>
      <sz val="10"/>
      <name val="Calibri"/>
      <family val="2"/>
    </font>
    <font>
      <b/>
      <i/>
      <sz val="10"/>
      <name val="Calibri"/>
      <family val="2"/>
    </font>
    <font>
      <sz val="8"/>
      <name val="Calibri"/>
      <family val="2"/>
    </font>
    <font>
      <i/>
      <sz val="9"/>
      <color rgb="FFFF0000"/>
      <name val="Calibri"/>
      <family val="2"/>
    </font>
    <font>
      <sz val="10"/>
      <name val="Arial"/>
      <family val="2"/>
    </font>
    <font>
      <sz val="11"/>
      <name val="Calibri"/>
      <family val="2"/>
    </font>
    <font>
      <i/>
      <sz val="9"/>
      <name val="Calibri"/>
      <family val="2"/>
    </font>
    <font>
      <b/>
      <i/>
      <sz val="10"/>
      <color rgb="FFE06F30"/>
      <name val="Calibri"/>
      <family val="2"/>
    </font>
    <font>
      <i/>
      <sz val="10"/>
      <color rgb="FFFF0000"/>
      <name val="Calibri"/>
      <family val="2"/>
    </font>
    <font>
      <sz val="10"/>
      <color rgb="FFFF0000"/>
      <name val="Arial"/>
      <family val="2"/>
    </font>
    <font>
      <b/>
      <sz val="10"/>
      <color rgb="FFFF0000"/>
      <name val="Arial"/>
      <family val="2"/>
    </font>
    <font>
      <b/>
      <sz val="12"/>
      <name val="Calibri"/>
      <family val="2"/>
    </font>
    <font>
      <b/>
      <sz val="11"/>
      <name val="Arial"/>
      <family val="2"/>
    </font>
    <font>
      <b/>
      <i/>
      <sz val="9"/>
      <color rgb="FFFF0000"/>
      <name val="Arial"/>
      <family val="2"/>
    </font>
    <font>
      <b/>
      <u/>
      <sz val="1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21">
    <border>
      <left/>
      <right/>
      <top/>
      <bottom/>
      <diagonal/>
    </border>
    <border>
      <left style="hair">
        <color indexed="64"/>
      </left>
      <right style="hair">
        <color indexed="64"/>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hair">
        <color indexed="64"/>
      </left>
      <right/>
      <top style="hair">
        <color indexed="64"/>
      </top>
      <bottom style="hair">
        <color indexed="64"/>
      </bottom>
      <diagonal/>
    </border>
    <border>
      <left/>
      <right/>
      <top/>
      <bottom style="thick">
        <color indexed="64"/>
      </bottom>
      <diagonal/>
    </border>
    <border>
      <left style="hair">
        <color indexed="64"/>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s>
  <cellStyleXfs count="7">
    <xf numFmtId="0" fontId="0" fillId="0" borderId="0"/>
    <xf numFmtId="9" fontId="3" fillId="0" borderId="0" applyFont="0" applyFill="0" applyBorder="0" applyAlignment="0" applyProtection="0"/>
    <xf numFmtId="0" fontId="3" fillId="0" borderId="0"/>
    <xf numFmtId="0" fontId="2" fillId="0" borderId="0"/>
    <xf numFmtId="0" fontId="10" fillId="0" borderId="0"/>
    <xf numFmtId="0" fontId="3" fillId="0" borderId="0"/>
    <xf numFmtId="0" fontId="1" fillId="0" borderId="0"/>
  </cellStyleXfs>
  <cellXfs count="134">
    <xf numFmtId="0" fontId="0" fillId="0" borderId="0" xfId="0"/>
    <xf numFmtId="0" fontId="3" fillId="0" borderId="0" xfId="2"/>
    <xf numFmtId="0" fontId="5" fillId="0" borderId="0" xfId="2" applyFont="1" applyAlignment="1">
      <alignment horizontal="center"/>
    </xf>
    <xf numFmtId="0" fontId="5" fillId="0" borderId="0" xfId="2" applyFont="1"/>
    <xf numFmtId="0" fontId="4" fillId="2" borderId="1" xfId="2" applyFont="1" applyFill="1" applyBorder="1" applyAlignment="1">
      <alignment horizontal="center" vertical="center"/>
    </xf>
    <xf numFmtId="164" fontId="5" fillId="0" borderId="1" xfId="2" applyNumberFormat="1" applyFont="1" applyBorder="1" applyAlignment="1">
      <alignment wrapText="1"/>
    </xf>
    <xf numFmtId="6" fontId="5" fillId="0" borderId="1" xfId="1" applyNumberFormat="1" applyFont="1" applyBorder="1" applyAlignment="1" applyProtection="1"/>
    <xf numFmtId="0" fontId="6" fillId="0" borderId="3" xfId="1" applyNumberFormat="1" applyFont="1" applyBorder="1" applyAlignment="1" applyProtection="1">
      <alignment horizontal="left" indent="1"/>
    </xf>
    <xf numFmtId="6" fontId="5" fillId="0" borderId="2" xfId="1" applyNumberFormat="1" applyFont="1" applyBorder="1" applyAlignment="1" applyProtection="1">
      <alignment horizontal="left" indent="2"/>
    </xf>
    <xf numFmtId="0" fontId="4" fillId="0" borderId="2" xfId="1" applyNumberFormat="1" applyFont="1" applyBorder="1" applyAlignment="1" applyProtection="1">
      <alignment horizontal="left"/>
    </xf>
    <xf numFmtId="6" fontId="4" fillId="0" borderId="1" xfId="1" applyNumberFormat="1" applyFont="1" applyBorder="1" applyAlignment="1" applyProtection="1"/>
    <xf numFmtId="0" fontId="5" fillId="0" borderId="3" xfId="1" applyNumberFormat="1" applyFont="1" applyBorder="1" applyAlignment="1" applyProtection="1">
      <alignment horizontal="left"/>
    </xf>
    <xf numFmtId="0" fontId="5" fillId="0" borderId="2" xfId="1" applyNumberFormat="1" applyFont="1" applyBorder="1" applyAlignment="1" applyProtection="1">
      <alignment horizontal="left"/>
    </xf>
    <xf numFmtId="6" fontId="4" fillId="0" borderId="1" xfId="1" applyNumberFormat="1" applyFont="1" applyBorder="1" applyAlignment="1" applyProtection="1">
      <alignment horizontal="right"/>
    </xf>
    <xf numFmtId="0" fontId="6" fillId="0" borderId="1" xfId="1" applyNumberFormat="1" applyFont="1" applyBorder="1" applyAlignment="1" applyProtection="1">
      <alignment horizontal="left" indent="1"/>
    </xf>
    <xf numFmtId="0" fontId="4" fillId="0" borderId="3" xfId="1" applyNumberFormat="1" applyFont="1" applyBorder="1" applyAlignment="1" applyProtection="1">
      <alignment horizontal="right"/>
    </xf>
    <xf numFmtId="6" fontId="7" fillId="0" borderId="1" xfId="1" applyNumberFormat="1" applyFont="1" applyBorder="1" applyAlignment="1" applyProtection="1">
      <alignment horizontal="right"/>
    </xf>
    <xf numFmtId="6" fontId="7" fillId="0" borderId="1" xfId="1" applyNumberFormat="1" applyFont="1" applyBorder="1" applyAlignment="1" applyProtection="1"/>
    <xf numFmtId="6" fontId="5" fillId="0" borderId="1" xfId="1" applyNumberFormat="1" applyFont="1" applyBorder="1" applyAlignment="1" applyProtection="1">
      <alignment horizontal="right"/>
    </xf>
    <xf numFmtId="0" fontId="5" fillId="0" borderId="3" xfId="1" applyNumberFormat="1" applyFont="1" applyBorder="1" applyAlignment="1" applyProtection="1">
      <alignment horizontal="left" indent="1"/>
    </xf>
    <xf numFmtId="9" fontId="5" fillId="0" borderId="1" xfId="1" applyFont="1" applyBorder="1" applyAlignment="1" applyProtection="1">
      <alignment horizontal="center"/>
    </xf>
    <xf numFmtId="164" fontId="5" fillId="0" borderId="3" xfId="1" applyNumberFormat="1" applyFont="1" applyBorder="1" applyAlignment="1" applyProtection="1">
      <alignment horizontal="right" indent="1"/>
    </xf>
    <xf numFmtId="9" fontId="4" fillId="0" borderId="1" xfId="1" applyFont="1" applyBorder="1" applyAlignment="1" applyProtection="1">
      <alignment horizontal="center"/>
    </xf>
    <xf numFmtId="6" fontId="5" fillId="0" borderId="3" xfId="1" applyNumberFormat="1" applyFont="1" applyBorder="1" applyAlignment="1" applyProtection="1">
      <alignment horizontal="right" indent="1"/>
    </xf>
    <xf numFmtId="9" fontId="5" fillId="0" borderId="1" xfId="1" applyFont="1" applyBorder="1" applyAlignment="1" applyProtection="1">
      <alignment horizontal="right"/>
    </xf>
    <xf numFmtId="0" fontId="9" fillId="0" borderId="3" xfId="1" applyNumberFormat="1" applyFont="1" applyBorder="1" applyAlignment="1" applyProtection="1">
      <alignment horizontal="left" indent="1"/>
    </xf>
    <xf numFmtId="6" fontId="5" fillId="5" borderId="1" xfId="1" applyNumberFormat="1" applyFont="1" applyFill="1" applyBorder="1" applyAlignment="1" applyProtection="1">
      <protection locked="0"/>
    </xf>
    <xf numFmtId="0" fontId="6" fillId="5" borderId="3" xfId="1" applyNumberFormat="1" applyFont="1" applyFill="1" applyBorder="1" applyAlignment="1" applyProtection="1">
      <alignment horizontal="left" indent="1"/>
      <protection locked="0"/>
    </xf>
    <xf numFmtId="0" fontId="12" fillId="0" borderId="3" xfId="1" applyNumberFormat="1" applyFont="1" applyBorder="1" applyAlignment="1" applyProtection="1">
      <alignment horizontal="left" indent="3"/>
    </xf>
    <xf numFmtId="0" fontId="4" fillId="2" borderId="1" xfId="2" applyFont="1" applyFill="1" applyBorder="1" applyAlignment="1">
      <alignment horizontal="center"/>
    </xf>
    <xf numFmtId="0" fontId="4" fillId="2" borderId="2" xfId="2" applyFont="1" applyFill="1" applyBorder="1" applyAlignment="1">
      <alignment horizontal="center"/>
    </xf>
    <xf numFmtId="0" fontId="4" fillId="2" borderId="7" xfId="2" applyFont="1" applyFill="1" applyBorder="1" applyAlignment="1">
      <alignment horizontal="center"/>
    </xf>
    <xf numFmtId="0" fontId="4" fillId="2" borderId="3" xfId="2" applyFont="1" applyFill="1" applyBorder="1" applyAlignment="1">
      <alignment horizontal="center"/>
    </xf>
    <xf numFmtId="0" fontId="5" fillId="0" borderId="2" xfId="2" applyFont="1" applyBorder="1" applyAlignment="1">
      <alignment horizontal="left" wrapText="1"/>
    </xf>
    <xf numFmtId="0" fontId="6" fillId="0" borderId="3" xfId="2" applyFont="1" applyBorder="1" applyAlignment="1">
      <alignment horizontal="left" wrapText="1" indent="1"/>
    </xf>
    <xf numFmtId="0" fontId="5" fillId="0" borderId="2" xfId="2" applyFont="1" applyBorder="1" applyAlignment="1">
      <alignment horizontal="left"/>
    </xf>
    <xf numFmtId="164" fontId="4" fillId="0" borderId="1" xfId="2" applyNumberFormat="1" applyFont="1" applyBorder="1" applyAlignment="1">
      <alignment horizontal="right"/>
    </xf>
    <xf numFmtId="164" fontId="5" fillId="0" borderId="1" xfId="2" applyNumberFormat="1" applyFont="1" applyBorder="1"/>
    <xf numFmtId="1" fontId="4" fillId="0" borderId="1" xfId="2" applyNumberFormat="1" applyFont="1" applyBorder="1" applyAlignment="1">
      <alignment horizontal="right"/>
    </xf>
    <xf numFmtId="0" fontId="4" fillId="2" borderId="7" xfId="2" applyFont="1" applyFill="1" applyBorder="1"/>
    <xf numFmtId="1" fontId="5" fillId="0" borderId="1" xfId="2" applyNumberFormat="1" applyFont="1" applyBorder="1" applyAlignment="1">
      <alignment horizontal="center"/>
    </xf>
    <xf numFmtId="0" fontId="4" fillId="3" borderId="1" xfId="2" applyFont="1" applyFill="1" applyBorder="1" applyAlignment="1">
      <alignment horizontal="center"/>
    </xf>
    <xf numFmtId="0" fontId="4" fillId="3" borderId="3" xfId="2" applyFont="1" applyFill="1" applyBorder="1" applyAlignment="1">
      <alignment horizontal="center"/>
    </xf>
    <xf numFmtId="0" fontId="4" fillId="3" borderId="1" xfId="2" applyFont="1" applyFill="1" applyBorder="1" applyAlignment="1">
      <alignment horizontal="right"/>
    </xf>
    <xf numFmtId="164" fontId="5" fillId="3" borderId="1" xfId="2" applyNumberFormat="1" applyFont="1" applyFill="1" applyBorder="1" applyAlignment="1">
      <alignment horizontal="right"/>
    </xf>
    <xf numFmtId="164" fontId="4" fillId="3" borderId="1" xfId="2" applyNumberFormat="1" applyFont="1" applyFill="1" applyBorder="1" applyAlignment="1">
      <alignment horizontal="right"/>
    </xf>
    <xf numFmtId="9" fontId="5" fillId="3" borderId="1" xfId="1" applyFont="1" applyFill="1" applyBorder="1" applyAlignment="1" applyProtection="1">
      <alignment horizontal="center"/>
    </xf>
    <xf numFmtId="0" fontId="5" fillId="5" borderId="3" xfId="1" applyNumberFormat="1" applyFont="1" applyFill="1" applyBorder="1" applyAlignment="1" applyProtection="1">
      <alignment horizontal="left" indent="1"/>
    </xf>
    <xf numFmtId="0" fontId="4" fillId="2" borderId="1" xfId="2" applyFont="1" applyFill="1" applyBorder="1" applyAlignment="1" applyProtection="1">
      <alignment horizontal="center" vertical="center"/>
      <protection locked="0"/>
    </xf>
    <xf numFmtId="0" fontId="4" fillId="2" borderId="2" xfId="2" applyFont="1" applyFill="1" applyBorder="1" applyAlignment="1">
      <alignment horizontal="center" vertical="center" wrapText="1"/>
    </xf>
    <xf numFmtId="6" fontId="4" fillId="0" borderId="2" xfId="1" applyNumberFormat="1" applyFont="1" applyBorder="1" applyAlignment="1" applyProtection="1">
      <alignment wrapText="1"/>
    </xf>
    <xf numFmtId="6" fontId="5" fillId="0" borderId="2" xfId="1" applyNumberFormat="1" applyFont="1" applyBorder="1" applyAlignment="1" applyProtection="1">
      <alignment horizontal="left" wrapText="1"/>
    </xf>
    <xf numFmtId="6" fontId="5" fillId="0" borderId="2" xfId="1" applyNumberFormat="1" applyFont="1" applyBorder="1" applyAlignment="1" applyProtection="1">
      <alignment wrapText="1"/>
    </xf>
    <xf numFmtId="0" fontId="4" fillId="2" borderId="2" xfId="2" applyFont="1" applyFill="1" applyBorder="1" applyAlignment="1">
      <alignment horizontal="center" wrapText="1"/>
    </xf>
    <xf numFmtId="0" fontId="4" fillId="0" borderId="2" xfId="1" applyNumberFormat="1" applyFont="1" applyBorder="1" applyAlignment="1" applyProtection="1">
      <alignment horizontal="left" wrapText="1"/>
    </xf>
    <xf numFmtId="0" fontId="5" fillId="0" borderId="2" xfId="1" applyNumberFormat="1" applyFont="1" applyBorder="1" applyAlignment="1" applyProtection="1">
      <alignment horizontal="left" wrapText="1"/>
    </xf>
    <xf numFmtId="10" fontId="5" fillId="0" borderId="2" xfId="2" applyNumberFormat="1" applyFont="1" applyBorder="1" applyAlignment="1">
      <alignment horizontal="center" wrapText="1"/>
    </xf>
    <xf numFmtId="0" fontId="4" fillId="0" borderId="2" xfId="2" applyFont="1" applyBorder="1" applyAlignment="1">
      <alignment horizontal="right" wrapText="1"/>
    </xf>
    <xf numFmtId="0" fontId="13" fillId="0" borderId="2" xfId="2" applyFont="1" applyBorder="1" applyAlignment="1">
      <alignment horizontal="left" wrapText="1"/>
    </xf>
    <xf numFmtId="0" fontId="4" fillId="3" borderId="2" xfId="2" applyFont="1" applyFill="1" applyBorder="1" applyAlignment="1">
      <alignment horizontal="center" wrapText="1"/>
    </xf>
    <xf numFmtId="0" fontId="5" fillId="0" borderId="2" xfId="2" applyFont="1" applyBorder="1" applyAlignment="1">
      <alignment horizontal="right" wrapText="1"/>
    </xf>
    <xf numFmtId="0" fontId="5" fillId="0" borderId="0" xfId="2" applyFont="1" applyAlignment="1">
      <alignment horizontal="center" wrapText="1"/>
    </xf>
    <xf numFmtId="6" fontId="5" fillId="3" borderId="2" xfId="1" applyNumberFormat="1" applyFont="1" applyFill="1" applyBorder="1" applyAlignment="1" applyProtection="1">
      <alignment horizontal="left" wrapText="1"/>
    </xf>
    <xf numFmtId="0" fontId="3" fillId="0" borderId="0" xfId="2" applyAlignment="1">
      <alignment wrapText="1"/>
    </xf>
    <xf numFmtId="0" fontId="15" fillId="0" borderId="0" xfId="2" applyFont="1" applyAlignment="1">
      <alignment wrapText="1"/>
    </xf>
    <xf numFmtId="0" fontId="15" fillId="0" borderId="0" xfId="2" applyFont="1" applyAlignment="1">
      <alignment horizontal="left" wrapText="1"/>
    </xf>
    <xf numFmtId="0" fontId="5" fillId="0" borderId="1" xfId="2" applyFont="1" applyBorder="1" applyAlignment="1">
      <alignment horizontal="center" vertical="center" wrapText="1"/>
    </xf>
    <xf numFmtId="164" fontId="5" fillId="0" borderId="1" xfId="2" applyNumberFormat="1" applyFont="1" applyBorder="1" applyAlignment="1">
      <alignment vertical="center" wrapText="1"/>
    </xf>
    <xf numFmtId="0" fontId="5" fillId="0" borderId="1" xfId="2" applyFont="1" applyBorder="1" applyAlignment="1" applyProtection="1">
      <alignment horizontal="center" vertical="center" wrapText="1"/>
      <protection locked="0"/>
    </xf>
    <xf numFmtId="164" fontId="5" fillId="0" borderId="1" xfId="2" applyNumberFormat="1" applyFont="1" applyBorder="1" applyAlignment="1" applyProtection="1">
      <alignment vertical="center" wrapText="1"/>
      <protection locked="0"/>
    </xf>
    <xf numFmtId="165" fontId="4" fillId="0" borderId="1" xfId="2" applyNumberFormat="1" applyFont="1" applyBorder="1" applyAlignment="1">
      <alignment horizontal="right" vertical="center" wrapText="1"/>
    </xf>
    <xf numFmtId="165" fontId="5" fillId="0" borderId="1" xfId="2" applyNumberFormat="1" applyFont="1" applyBorder="1" applyAlignment="1">
      <alignment vertical="center" wrapText="1"/>
    </xf>
    <xf numFmtId="165" fontId="5" fillId="0" borderId="1" xfId="2" applyNumberFormat="1" applyFont="1" applyBorder="1" applyAlignment="1" applyProtection="1">
      <alignment vertical="center" wrapText="1"/>
      <protection locked="0"/>
    </xf>
    <xf numFmtId="165" fontId="5" fillId="0" borderId="1" xfId="2" applyNumberFormat="1" applyFont="1" applyBorder="1" applyAlignment="1">
      <alignment horizontal="right" vertical="center"/>
    </xf>
    <xf numFmtId="165" fontId="4" fillId="0" borderId="1" xfId="2" applyNumberFormat="1" applyFont="1" applyBorder="1" applyAlignment="1">
      <alignment vertical="center" wrapText="1"/>
    </xf>
    <xf numFmtId="0" fontId="4" fillId="3" borderId="7" xfId="2" applyFont="1" applyFill="1" applyBorder="1"/>
    <xf numFmtId="0" fontId="3" fillId="3" borderId="0" xfId="2" applyFill="1" applyAlignment="1">
      <alignment wrapText="1"/>
    </xf>
    <xf numFmtId="0" fontId="3" fillId="3" borderId="0" xfId="2" applyFill="1"/>
    <xf numFmtId="0" fontId="5" fillId="3" borderId="2" xfId="1" applyNumberFormat="1" applyFont="1" applyFill="1" applyBorder="1" applyAlignment="1" applyProtection="1">
      <alignment horizontal="left" wrapText="1"/>
      <protection locked="0"/>
    </xf>
    <xf numFmtId="6" fontId="4" fillId="5" borderId="1" xfId="1" applyNumberFormat="1" applyFont="1" applyFill="1" applyBorder="1" applyAlignment="1" applyProtection="1"/>
    <xf numFmtId="0" fontId="6" fillId="5" borderId="3" xfId="1" applyNumberFormat="1" applyFont="1" applyFill="1" applyBorder="1" applyAlignment="1" applyProtection="1">
      <alignment horizontal="left" indent="1"/>
    </xf>
    <xf numFmtId="6" fontId="6" fillId="4" borderId="1" xfId="1" applyNumberFormat="1" applyFont="1" applyFill="1" applyBorder="1" applyAlignment="1" applyProtection="1">
      <alignment horizontal="right"/>
    </xf>
    <xf numFmtId="0" fontId="16" fillId="0" borderId="0" xfId="2" applyFont="1" applyAlignment="1">
      <alignment wrapText="1"/>
    </xf>
    <xf numFmtId="0" fontId="4" fillId="2" borderId="15" xfId="2" applyFont="1" applyFill="1" applyBorder="1" applyAlignment="1">
      <alignment horizontal="center" vertical="center"/>
    </xf>
    <xf numFmtId="0" fontId="4" fillId="2" borderId="16" xfId="2" applyFont="1" applyFill="1" applyBorder="1" applyAlignment="1">
      <alignment horizontal="center" vertical="center"/>
    </xf>
    <xf numFmtId="0" fontId="5" fillId="0" borderId="15" xfId="2" applyFont="1" applyBorder="1" applyAlignment="1">
      <alignment horizontal="left" vertical="center" wrapText="1"/>
    </xf>
    <xf numFmtId="164" fontId="5" fillId="0" borderId="16" xfId="2" applyNumberFormat="1" applyFont="1" applyBorder="1" applyAlignment="1">
      <alignment horizontal="right" vertical="center" wrapText="1"/>
    </xf>
    <xf numFmtId="0" fontId="5" fillId="0" borderId="15" xfId="2" applyFont="1" applyBorder="1" applyAlignment="1" applyProtection="1">
      <alignment horizontal="left" vertical="center" wrapText="1"/>
      <protection locked="0"/>
    </xf>
    <xf numFmtId="164" fontId="5" fillId="0" borderId="16" xfId="2" applyNumberFormat="1" applyFont="1" applyBorder="1" applyAlignment="1" applyProtection="1">
      <alignment horizontal="right" vertical="center" wrapText="1"/>
      <protection locked="0"/>
    </xf>
    <xf numFmtId="164" fontId="4" fillId="0" borderId="16" xfId="2" applyNumberFormat="1" applyFont="1" applyBorder="1" applyAlignment="1">
      <alignment horizontal="right" vertical="center" wrapText="1"/>
    </xf>
    <xf numFmtId="165" fontId="5" fillId="0" borderId="16" xfId="2" applyNumberFormat="1" applyFont="1" applyBorder="1" applyAlignment="1">
      <alignment horizontal="right" vertical="center" wrapText="1"/>
    </xf>
    <xf numFmtId="165" fontId="5" fillId="0" borderId="16" xfId="2" applyNumberFormat="1" applyFont="1" applyBorder="1" applyAlignment="1" applyProtection="1">
      <alignment horizontal="right" vertical="center" wrapText="1"/>
      <protection locked="0"/>
    </xf>
    <xf numFmtId="0" fontId="4" fillId="0" borderId="15" xfId="2" applyFont="1" applyBorder="1" applyAlignment="1">
      <alignment horizontal="left" vertical="center" wrapText="1"/>
    </xf>
    <xf numFmtId="165" fontId="4" fillId="0" borderId="16" xfId="2" applyNumberFormat="1" applyFont="1" applyBorder="1" applyAlignment="1">
      <alignment horizontal="right" vertical="center" wrapText="1"/>
    </xf>
    <xf numFmtId="0" fontId="15" fillId="0" borderId="0" xfId="2" applyFont="1" applyAlignment="1">
      <alignment vertical="top"/>
    </xf>
    <xf numFmtId="0" fontId="15" fillId="0" borderId="0" xfId="2" applyFont="1"/>
    <xf numFmtId="6" fontId="5" fillId="5" borderId="1" xfId="1" applyNumberFormat="1" applyFont="1" applyFill="1" applyBorder="1" applyAlignment="1" applyProtection="1">
      <alignment horizontal="right"/>
      <protection locked="0"/>
    </xf>
    <xf numFmtId="0" fontId="6" fillId="0" borderId="3" xfId="1" applyNumberFormat="1" applyFont="1" applyBorder="1" applyAlignment="1" applyProtection="1">
      <alignment horizontal="left" wrapText="1" indent="1"/>
    </xf>
    <xf numFmtId="0" fontId="6" fillId="5" borderId="3" xfId="1" applyNumberFormat="1" applyFont="1" applyFill="1" applyBorder="1" applyAlignment="1" applyProtection="1">
      <alignment horizontal="left" wrapText="1" indent="1"/>
      <protection locked="0"/>
    </xf>
    <xf numFmtId="0" fontId="5" fillId="0" borderId="3" xfId="1" applyNumberFormat="1" applyFont="1" applyBorder="1" applyAlignment="1" applyProtection="1">
      <alignment horizontal="left" wrapText="1"/>
    </xf>
    <xf numFmtId="0" fontId="4" fillId="2" borderId="2" xfId="2" applyFont="1" applyFill="1" applyBorder="1" applyAlignment="1">
      <alignment horizontal="center"/>
    </xf>
    <xf numFmtId="0" fontId="4" fillId="2" borderId="1" xfId="2" applyFont="1" applyFill="1" applyBorder="1" applyAlignment="1">
      <alignment horizontal="center"/>
    </xf>
    <xf numFmtId="0" fontId="11" fillId="0" borderId="3" xfId="0" applyFont="1" applyBorder="1" applyAlignment="1">
      <alignment horizontal="center"/>
    </xf>
    <xf numFmtId="0" fontId="5" fillId="5" borderId="2" xfId="2" applyFont="1" applyFill="1" applyBorder="1" applyAlignment="1" applyProtection="1">
      <alignment horizontal="left" indent="2"/>
      <protection locked="0"/>
    </xf>
    <xf numFmtId="0" fontId="5" fillId="5" borderId="1" xfId="2" applyFont="1" applyFill="1" applyBorder="1" applyAlignment="1" applyProtection="1">
      <alignment horizontal="left" indent="2"/>
      <protection locked="0"/>
    </xf>
    <xf numFmtId="0" fontId="5" fillId="5" borderId="3" xfId="2" applyFont="1" applyFill="1" applyBorder="1" applyAlignment="1" applyProtection="1">
      <alignment horizontal="left" indent="2"/>
      <protection locked="0"/>
    </xf>
    <xf numFmtId="0" fontId="16" fillId="0" borderId="0" xfId="2" applyFont="1" applyAlignment="1">
      <alignment horizontal="center" vertical="center" wrapText="1"/>
    </xf>
    <xf numFmtId="0" fontId="18" fillId="0" borderId="0" xfId="2" applyFont="1" applyAlignment="1">
      <alignment horizontal="center" wrapText="1"/>
    </xf>
    <xf numFmtId="0" fontId="5" fillId="0" borderId="0" xfId="2" applyFont="1" applyAlignment="1">
      <alignment horizontal="center" wrapText="1"/>
    </xf>
    <xf numFmtId="0" fontId="5" fillId="0" borderId="4" xfId="2" applyFont="1" applyBorder="1" applyAlignment="1">
      <alignment horizontal="left" indent="2"/>
    </xf>
    <xf numFmtId="0" fontId="5" fillId="0" borderId="5" xfId="2" applyFont="1" applyBorder="1" applyAlignment="1">
      <alignment horizontal="left" indent="2"/>
    </xf>
    <xf numFmtId="0" fontId="5" fillId="0" borderId="6" xfId="2" applyFont="1" applyBorder="1" applyAlignment="1">
      <alignment horizontal="left" indent="2"/>
    </xf>
    <xf numFmtId="0" fontId="18" fillId="3" borderId="8" xfId="2" applyFont="1" applyFill="1" applyBorder="1" applyAlignment="1">
      <alignment horizontal="left" vertical="center" wrapText="1"/>
    </xf>
    <xf numFmtId="0" fontId="17" fillId="3" borderId="8" xfId="2" applyFont="1" applyFill="1" applyBorder="1" applyAlignment="1">
      <alignment horizontal="left" vertical="center" wrapText="1"/>
    </xf>
    <xf numFmtId="0" fontId="5" fillId="0" borderId="2" xfId="2" applyFont="1" applyBorder="1" applyAlignment="1">
      <alignment horizontal="left" indent="2"/>
    </xf>
    <xf numFmtId="0" fontId="5" fillId="0" borderId="1" xfId="2" applyFont="1" applyBorder="1" applyAlignment="1">
      <alignment horizontal="left" indent="2"/>
    </xf>
    <xf numFmtId="0" fontId="5" fillId="0" borderId="3" xfId="2" applyFont="1" applyBorder="1" applyAlignment="1">
      <alignment horizontal="left" indent="2"/>
    </xf>
    <xf numFmtId="0" fontId="14" fillId="3" borderId="2" xfId="2" applyFont="1" applyFill="1" applyBorder="1" applyAlignment="1">
      <alignment horizontal="left" indent="2"/>
    </xf>
    <xf numFmtId="0" fontId="14" fillId="3" borderId="1" xfId="2" applyFont="1" applyFill="1" applyBorder="1" applyAlignment="1">
      <alignment horizontal="left" indent="2"/>
    </xf>
    <xf numFmtId="0" fontId="14" fillId="3" borderId="3" xfId="2" applyFont="1" applyFill="1" applyBorder="1" applyAlignment="1">
      <alignment horizontal="left" indent="2"/>
    </xf>
    <xf numFmtId="0" fontId="15" fillId="0" borderId="0" xfId="2" applyFont="1" applyAlignment="1">
      <alignment horizontal="center" vertical="top" wrapText="1"/>
    </xf>
    <xf numFmtId="0" fontId="18" fillId="0" borderId="10" xfId="2" applyFont="1" applyBorder="1" applyAlignment="1">
      <alignment horizontal="center" vertical="center" wrapText="1"/>
    </xf>
    <xf numFmtId="0" fontId="18" fillId="0" borderId="11" xfId="2" applyFont="1" applyBorder="1" applyAlignment="1">
      <alignment horizontal="center" vertical="center"/>
    </xf>
    <xf numFmtId="0" fontId="18" fillId="0" borderId="12" xfId="2" applyFont="1" applyBorder="1" applyAlignment="1">
      <alignment horizontal="center" vertical="center"/>
    </xf>
    <xf numFmtId="0" fontId="16" fillId="0" borderId="20" xfId="2" applyFont="1" applyBorder="1" applyAlignment="1">
      <alignment horizontal="center" vertical="center" wrapText="1"/>
    </xf>
    <xf numFmtId="0" fontId="4" fillId="2" borderId="15" xfId="2" applyFont="1" applyFill="1" applyBorder="1" applyAlignment="1">
      <alignment horizontal="center" vertical="center"/>
    </xf>
    <xf numFmtId="0" fontId="4" fillId="2" borderId="1" xfId="2" applyFont="1" applyFill="1" applyBorder="1" applyAlignment="1">
      <alignment horizontal="center" vertical="center"/>
    </xf>
    <xf numFmtId="0" fontId="4" fillId="2" borderId="16" xfId="2" applyFont="1" applyFill="1" applyBorder="1" applyAlignment="1">
      <alignment horizontal="center" vertical="center"/>
    </xf>
    <xf numFmtId="0" fontId="19" fillId="0" borderId="17" xfId="2" applyFont="1" applyBorder="1" applyAlignment="1">
      <alignment horizontal="left" vertical="center" wrapText="1"/>
    </xf>
    <xf numFmtId="0" fontId="19" fillId="0" borderId="18" xfId="2" applyFont="1" applyBorder="1" applyAlignment="1">
      <alignment horizontal="left" vertical="center" wrapText="1"/>
    </xf>
    <xf numFmtId="0" fontId="19" fillId="0" borderId="19" xfId="2" applyFont="1" applyBorder="1" applyAlignment="1">
      <alignment horizontal="left" vertical="center" wrapText="1"/>
    </xf>
    <xf numFmtId="0" fontId="17" fillId="3" borderId="13" xfId="2" applyFont="1" applyFill="1" applyBorder="1" applyAlignment="1">
      <alignment horizontal="left" vertical="center" wrapText="1"/>
    </xf>
    <xf numFmtId="0" fontId="17" fillId="3" borderId="9" xfId="2" applyFont="1" applyFill="1" applyBorder="1" applyAlignment="1">
      <alignment horizontal="left" vertical="center"/>
    </xf>
    <xf numFmtId="0" fontId="17" fillId="3" borderId="14" xfId="2" applyFont="1" applyFill="1" applyBorder="1" applyAlignment="1">
      <alignment horizontal="left" vertical="center"/>
    </xf>
  </cellXfs>
  <cellStyles count="7">
    <cellStyle name="Normal" xfId="0" builtinId="0"/>
    <cellStyle name="Normal 2" xfId="2" xr:uid="{4697A19F-09F4-4505-AB1A-136E15E2907F}"/>
    <cellStyle name="Normal 3" xfId="3" xr:uid="{63855EAC-403E-42AA-81EE-2A7D7AA7469F}"/>
    <cellStyle name="Normal 4" xfId="4" xr:uid="{28E7F9D2-2C51-416C-9EDB-02544720CE77}"/>
    <cellStyle name="Normal 4 2" xfId="5" xr:uid="{A6D2BE61-BE07-477A-937F-66D316E52BD6}"/>
    <cellStyle name="Normal 5" xfId="6" xr:uid="{9BFA732E-50DD-4D6A-B854-636605954070}"/>
    <cellStyle name="Percent" xfId="1" builtinId="5"/>
  </cellStyles>
  <dxfs count="31">
    <dxf>
      <font>
        <color rgb="FF9C0006"/>
      </font>
      <fill>
        <patternFill>
          <bgColor rgb="FFFFC7CE"/>
        </patternFill>
      </fill>
    </dxf>
    <dxf>
      <font>
        <color theme="0"/>
      </font>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b/>
        <i val="0"/>
        <color rgb="FF339966"/>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b/>
        <i val="0"/>
        <color rgb="FF339966"/>
      </font>
    </dxf>
    <dxf>
      <font>
        <color theme="0"/>
      </font>
    </dxf>
    <dxf>
      <font>
        <color theme="0"/>
      </font>
    </dxf>
    <dxf>
      <font>
        <color theme="0"/>
      </font>
    </dxf>
    <dxf>
      <font>
        <color theme="0"/>
      </font>
    </dxf>
  </dxfs>
  <tableStyles count="0" defaultTableStyle="TableStyleMedium2" defaultPivotStyle="PivotStyleLight16"/>
  <colors>
    <mruColors>
      <color rgb="FFE06F30"/>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Yates, Mike" id="{CE2D0970-1597-4FA1-817E-383C6112F636}" userId="S::Mike.Yates@Nebraska.gov::2bdcf6e1-14b4-4c6a-922b-05228392fc63" providerId="AD"/>
  <person displayName="Hansen, Matthew" id="{30598180-C9E8-4925-BD74-48EB524873DD}" userId="S::Matthew.Hansen@nebraska.gov::526ef2ca-cd61-4270-8643-472b3e39941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22" dT="2024-05-01T12:57:27.01" personId="{30598180-C9E8-4925-BD74-48EB524873DD}" id="{0F1C43D5-C975-4827-8496-F3B8A854FDAC}">
    <text>Note that Optional/Renewal Term costs should not be scored/evaluated, only the cost for the Initial Period.</text>
  </threadedComment>
  <threadedComment ref="A122" dT="2024-05-01T14:40:03.41" personId="{CE2D0970-1597-4FA1-817E-383C6112F636}" id="{DCD75593-B155-4889-B349-518A284E36FD}" parentId="{0F1C43D5-C975-4827-8496-F3B8A854FDAC}">
    <text>Understood</text>
  </threadedComment>
</ThreadedComments>
</file>

<file path=xl/threadedComments/threadedComment2.xml><?xml version="1.0" encoding="utf-8"?>
<ThreadedComments xmlns="http://schemas.microsoft.com/office/spreadsheetml/2018/threadedcomments" xmlns:x="http://schemas.openxmlformats.org/spreadsheetml/2006/main">
  <threadedComment ref="A3" dT="2024-04-25T18:08:25.91" personId="{30598180-C9E8-4925-BD74-48EB524873DD}" id="{4CA4A2F3-27C4-4C55-88D1-52690EF1A0F2}">
    <text>Software/Subscription Fees are referenced in the main Cost Proposal tab as well. Is this just optional software/subscription services that the bidder would provide?
Consider adding instructions to this section detailing NSP's expectations and what could be added to this section since there are multiple blank lines listed.</text>
  </threadedComment>
  <threadedComment ref="C4" dT="2024-05-01T12:50:14.51" personId="{30598180-C9E8-4925-BD74-48EB524873DD}" id="{6D3737DB-D14A-4C59-8A99-5FDBC2D99620}">
    <text xml:space="preserve">SPB recommends having separate columns for optional services for the bidder to provide cost for the initial contract period and each subsequent optional renewal period as well. </text>
  </threadedComment>
  <threadedComment ref="A24" dT="2024-05-01T12:43:38.49" personId="{30598180-C9E8-4925-BD74-48EB524873DD}" id="{3877874D-B0A6-4A82-B126-9771F35CAAFA}">
    <text>Is this meant to be an hourly rate? If so, recommend listing in either the Hourly Costs section below, or adding additional details/instructions identifying this as an hourly rate.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6CF1C-11CE-404C-9F78-6ABB97637A9A}">
  <sheetPr codeName="Sheet1"/>
  <dimension ref="A1:E162"/>
  <sheetViews>
    <sheetView tabSelected="1" topLeftCell="A144" zoomScaleNormal="100" zoomScaleSheetLayoutView="80" workbookViewId="0">
      <selection activeCell="E10" sqref="E10"/>
    </sheetView>
  </sheetViews>
  <sheetFormatPr defaultColWidth="9.109375" defaultRowHeight="13.8" x14ac:dyDescent="0.3"/>
  <cols>
    <col min="1" max="1" width="40.109375" style="61" bestFit="1" customWidth="1"/>
    <col min="2" max="2" width="13.88671875" style="3" customWidth="1"/>
    <col min="3" max="3" width="15.44140625" style="3" customWidth="1"/>
    <col min="4" max="4" width="36.88671875" style="1" customWidth="1"/>
    <col min="5" max="5" width="47.88671875" style="63" customWidth="1"/>
    <col min="6" max="16384" width="9.109375" style="1"/>
  </cols>
  <sheetData>
    <row r="1" spans="1:5" ht="34.35" customHeight="1" x14ac:dyDescent="0.3">
      <c r="A1" s="107" t="s">
        <v>116</v>
      </c>
      <c r="B1" s="108"/>
      <c r="C1" s="108"/>
      <c r="D1" s="108"/>
      <c r="E1" s="106"/>
    </row>
    <row r="2" spans="1:5" ht="52.35" customHeight="1" thickBot="1" x14ac:dyDescent="0.3">
      <c r="A2" s="112" t="s">
        <v>133</v>
      </c>
      <c r="B2" s="113"/>
      <c r="C2" s="113"/>
      <c r="D2" s="113"/>
      <c r="E2" s="106"/>
    </row>
    <row r="3" spans="1:5" ht="15" customHeight="1" thickTop="1" x14ac:dyDescent="0.3">
      <c r="A3" s="100" t="s">
        <v>50</v>
      </c>
      <c r="B3" s="101"/>
      <c r="C3" s="101"/>
      <c r="D3" s="102"/>
      <c r="E3" s="65" t="s">
        <v>9</v>
      </c>
    </row>
    <row r="4" spans="1:5" x14ac:dyDescent="0.3">
      <c r="A4" s="49" t="s">
        <v>0</v>
      </c>
      <c r="B4" s="4"/>
      <c r="C4" s="48" t="s">
        <v>15</v>
      </c>
      <c r="D4" s="32" t="s">
        <v>1</v>
      </c>
      <c r="E4" s="64" t="s">
        <v>9</v>
      </c>
    </row>
    <row r="5" spans="1:5" x14ac:dyDescent="0.3">
      <c r="A5" s="33"/>
      <c r="B5" s="5"/>
      <c r="C5" s="5"/>
      <c r="D5" s="34"/>
      <c r="E5" s="64" t="s">
        <v>9</v>
      </c>
    </row>
    <row r="6" spans="1:5" x14ac:dyDescent="0.3">
      <c r="A6" s="50" t="s">
        <v>19</v>
      </c>
      <c r="B6" s="6"/>
      <c r="C6" s="6"/>
      <c r="D6" s="7"/>
      <c r="E6" s="64" t="s">
        <v>9</v>
      </c>
    </row>
    <row r="7" spans="1:5" ht="27.6" x14ac:dyDescent="0.3">
      <c r="A7" s="51" t="s">
        <v>20</v>
      </c>
      <c r="B7" s="6"/>
      <c r="C7" s="26">
        <v>250000</v>
      </c>
      <c r="D7" s="98" t="s">
        <v>131</v>
      </c>
    </row>
    <row r="8" spans="1:5" x14ac:dyDescent="0.3">
      <c r="A8" s="51" t="s">
        <v>89</v>
      </c>
      <c r="B8" s="6"/>
      <c r="C8" s="26">
        <v>585000</v>
      </c>
      <c r="D8" s="27" t="s">
        <v>132</v>
      </c>
    </row>
    <row r="9" spans="1:5" x14ac:dyDescent="0.3">
      <c r="A9" s="51" t="s">
        <v>119</v>
      </c>
      <c r="B9" s="6"/>
      <c r="C9" s="26">
        <v>927500</v>
      </c>
      <c r="D9" s="27" t="s">
        <v>132</v>
      </c>
    </row>
    <row r="10" spans="1:5" x14ac:dyDescent="0.3">
      <c r="A10" s="52"/>
      <c r="B10" s="6"/>
      <c r="C10" s="6"/>
      <c r="D10" s="7"/>
    </row>
    <row r="11" spans="1:5" x14ac:dyDescent="0.3">
      <c r="A11" s="33"/>
      <c r="B11" s="36" t="s">
        <v>3</v>
      </c>
      <c r="C11" s="10">
        <f>SUM(C6:C10)</f>
        <v>1762500</v>
      </c>
      <c r="D11" s="7"/>
    </row>
    <row r="12" spans="1:5" x14ac:dyDescent="0.3">
      <c r="A12" s="33"/>
      <c r="B12" s="37"/>
      <c r="C12" s="37"/>
      <c r="D12" s="7"/>
    </row>
    <row r="13" spans="1:5" ht="15" customHeight="1" x14ac:dyDescent="0.3">
      <c r="A13" s="100" t="s">
        <v>49</v>
      </c>
      <c r="B13" s="101"/>
      <c r="C13" s="101"/>
      <c r="D13" s="102"/>
    </row>
    <row r="14" spans="1:5" x14ac:dyDescent="0.3">
      <c r="A14" s="53" t="str">
        <f>A$4</f>
        <v>Item</v>
      </c>
      <c r="B14" s="29"/>
      <c r="C14" s="29" t="s">
        <v>15</v>
      </c>
      <c r="D14" s="32" t="str">
        <f>D$4</f>
        <v>Notes</v>
      </c>
    </row>
    <row r="15" spans="1:5" x14ac:dyDescent="0.3">
      <c r="A15" s="33"/>
      <c r="B15" s="37"/>
      <c r="C15" s="37"/>
      <c r="D15" s="7"/>
    </row>
    <row r="16" spans="1:5" x14ac:dyDescent="0.3">
      <c r="A16" s="54" t="s">
        <v>21</v>
      </c>
      <c r="B16" s="6"/>
      <c r="C16" s="6"/>
      <c r="D16" s="7"/>
    </row>
    <row r="17" spans="1:5" x14ac:dyDescent="0.3">
      <c r="A17" s="62" t="s">
        <v>73</v>
      </c>
      <c r="B17" s="6"/>
      <c r="C17" s="96" t="s">
        <v>120</v>
      </c>
      <c r="D17" s="27"/>
      <c r="E17" s="64"/>
    </row>
    <row r="18" spans="1:5" x14ac:dyDescent="0.3">
      <c r="A18" s="62" t="s">
        <v>84</v>
      </c>
      <c r="B18" s="6"/>
      <c r="C18" s="26">
        <v>6000</v>
      </c>
      <c r="D18" s="27"/>
    </row>
    <row r="19" spans="1:5" x14ac:dyDescent="0.3">
      <c r="A19" s="62" t="s">
        <v>24</v>
      </c>
      <c r="B19" s="6"/>
      <c r="C19" s="26">
        <v>12000</v>
      </c>
      <c r="D19" s="27"/>
    </row>
    <row r="20" spans="1:5" x14ac:dyDescent="0.3">
      <c r="A20" s="62" t="s">
        <v>23</v>
      </c>
      <c r="B20" s="6"/>
      <c r="C20" s="26">
        <v>20000</v>
      </c>
      <c r="D20" s="27"/>
    </row>
    <row r="21" spans="1:5" x14ac:dyDescent="0.3">
      <c r="A21" s="62" t="s">
        <v>68</v>
      </c>
      <c r="B21" s="6"/>
      <c r="C21" s="26">
        <v>30000</v>
      </c>
      <c r="D21" s="27"/>
    </row>
    <row r="22" spans="1:5" x14ac:dyDescent="0.3">
      <c r="A22" s="62" t="s">
        <v>71</v>
      </c>
      <c r="B22" s="6"/>
      <c r="C22" s="26">
        <v>15000</v>
      </c>
      <c r="D22" s="27"/>
    </row>
    <row r="23" spans="1:5" x14ac:dyDescent="0.3">
      <c r="A23" s="62" t="s">
        <v>74</v>
      </c>
      <c r="B23" s="6"/>
      <c r="C23" s="26">
        <v>15000</v>
      </c>
      <c r="D23" s="27"/>
    </row>
    <row r="24" spans="1:5" x14ac:dyDescent="0.3">
      <c r="A24" s="62" t="s">
        <v>72</v>
      </c>
      <c r="B24" s="6"/>
      <c r="C24" s="26">
        <v>50000</v>
      </c>
      <c r="D24" s="27"/>
    </row>
    <row r="25" spans="1:5" x14ac:dyDescent="0.3">
      <c r="A25" s="62" t="s">
        <v>80</v>
      </c>
      <c r="B25" s="6"/>
      <c r="C25" s="26">
        <v>50000</v>
      </c>
      <c r="D25" s="27"/>
    </row>
    <row r="26" spans="1:5" x14ac:dyDescent="0.3">
      <c r="A26" s="62" t="s">
        <v>79</v>
      </c>
      <c r="B26" s="6"/>
      <c r="C26" s="26">
        <v>50000</v>
      </c>
      <c r="D26" s="27"/>
    </row>
    <row r="27" spans="1:5" x14ac:dyDescent="0.3">
      <c r="A27" s="62" t="s">
        <v>67</v>
      </c>
      <c r="B27" s="6"/>
      <c r="C27" s="26">
        <v>10000</v>
      </c>
      <c r="D27" s="27"/>
    </row>
    <row r="28" spans="1:5" x14ac:dyDescent="0.3">
      <c r="A28" s="62" t="s">
        <v>86</v>
      </c>
      <c r="B28" s="6"/>
      <c r="C28" s="26">
        <v>15000</v>
      </c>
      <c r="D28" s="27"/>
    </row>
    <row r="29" spans="1:5" ht="41.4" x14ac:dyDescent="0.3">
      <c r="A29" s="62" t="s">
        <v>69</v>
      </c>
      <c r="B29" s="6"/>
      <c r="C29" s="26">
        <v>900000</v>
      </c>
      <c r="D29" s="98" t="s">
        <v>125</v>
      </c>
    </row>
    <row r="30" spans="1:5" ht="27.6" x14ac:dyDescent="0.3">
      <c r="A30" s="62" t="s">
        <v>70</v>
      </c>
      <c r="B30" s="6"/>
      <c r="C30" s="26">
        <v>15000</v>
      </c>
      <c r="D30" s="27"/>
    </row>
    <row r="31" spans="1:5" x14ac:dyDescent="0.3">
      <c r="A31" s="62" t="s">
        <v>83</v>
      </c>
      <c r="B31" s="6"/>
      <c r="C31" s="26">
        <v>10000</v>
      </c>
      <c r="D31" s="27"/>
    </row>
    <row r="32" spans="1:5" x14ac:dyDescent="0.3">
      <c r="A32" s="62" t="s">
        <v>75</v>
      </c>
      <c r="B32" s="6"/>
      <c r="C32" s="26">
        <v>20000</v>
      </c>
      <c r="D32" s="27"/>
    </row>
    <row r="33" spans="1:4" x14ac:dyDescent="0.3">
      <c r="A33" s="62" t="s">
        <v>85</v>
      </c>
      <c r="B33" s="6"/>
      <c r="C33" s="26">
        <v>20000</v>
      </c>
      <c r="D33" s="27"/>
    </row>
    <row r="34" spans="1:4" ht="27.6" x14ac:dyDescent="0.3">
      <c r="A34" s="62" t="s">
        <v>87</v>
      </c>
      <c r="B34" s="6"/>
      <c r="C34" s="26">
        <v>20000</v>
      </c>
      <c r="D34" s="27"/>
    </row>
    <row r="35" spans="1:4" x14ac:dyDescent="0.3">
      <c r="A35" s="62" t="s">
        <v>65</v>
      </c>
      <c r="B35" s="6"/>
      <c r="C35" s="26">
        <v>10000</v>
      </c>
      <c r="D35" s="27"/>
    </row>
    <row r="36" spans="1:4" x14ac:dyDescent="0.3">
      <c r="A36" s="62" t="s">
        <v>66</v>
      </c>
      <c r="B36" s="6"/>
      <c r="C36" s="26">
        <v>15000</v>
      </c>
      <c r="D36" s="27"/>
    </row>
    <row r="37" spans="1:4" x14ac:dyDescent="0.3">
      <c r="A37" s="62" t="s">
        <v>64</v>
      </c>
      <c r="B37" s="6"/>
      <c r="C37" s="26">
        <v>25000</v>
      </c>
      <c r="D37" s="27"/>
    </row>
    <row r="38" spans="1:4" x14ac:dyDescent="0.3">
      <c r="A38" s="62" t="s">
        <v>22</v>
      </c>
      <c r="B38" s="6"/>
      <c r="C38" s="26">
        <v>10000</v>
      </c>
      <c r="D38" s="27"/>
    </row>
    <row r="39" spans="1:4" ht="27.6" x14ac:dyDescent="0.3">
      <c r="A39" s="62" t="s">
        <v>78</v>
      </c>
      <c r="B39" s="6"/>
      <c r="C39" s="96" t="s">
        <v>121</v>
      </c>
      <c r="D39" s="98" t="s">
        <v>126</v>
      </c>
    </row>
    <row r="40" spans="1:4" x14ac:dyDescent="0.3">
      <c r="A40" s="62" t="s">
        <v>77</v>
      </c>
      <c r="B40" s="6"/>
      <c r="C40" s="26">
        <v>20000</v>
      </c>
      <c r="D40" s="27"/>
    </row>
    <row r="41" spans="1:4" x14ac:dyDescent="0.3">
      <c r="A41" s="62" t="s">
        <v>63</v>
      </c>
      <c r="B41" s="6"/>
      <c r="C41" s="26">
        <v>20000</v>
      </c>
      <c r="D41" s="27"/>
    </row>
    <row r="42" spans="1:4" x14ac:dyDescent="0.3">
      <c r="A42" s="62" t="s">
        <v>60</v>
      </c>
      <c r="B42" s="6"/>
      <c r="C42" s="26">
        <v>30000</v>
      </c>
      <c r="D42" s="27"/>
    </row>
    <row r="43" spans="1:4" x14ac:dyDescent="0.3">
      <c r="A43" s="62" t="s">
        <v>61</v>
      </c>
      <c r="B43" s="6"/>
      <c r="C43" s="26">
        <v>25000</v>
      </c>
      <c r="D43" s="27"/>
    </row>
    <row r="44" spans="1:4" ht="27.6" x14ac:dyDescent="0.3">
      <c r="A44" s="62" t="s">
        <v>62</v>
      </c>
      <c r="B44" s="6"/>
      <c r="C44" s="26">
        <v>25000</v>
      </c>
      <c r="D44" s="27"/>
    </row>
    <row r="45" spans="1:4" x14ac:dyDescent="0.3">
      <c r="A45" s="62" t="s">
        <v>81</v>
      </c>
      <c r="B45" s="6"/>
      <c r="C45" s="26">
        <v>10000</v>
      </c>
      <c r="D45" s="27"/>
    </row>
    <row r="46" spans="1:4" x14ac:dyDescent="0.3">
      <c r="A46" s="62" t="s">
        <v>82</v>
      </c>
      <c r="B46" s="6"/>
      <c r="C46" s="26">
        <v>10000</v>
      </c>
      <c r="D46" s="27"/>
    </row>
    <row r="47" spans="1:4" x14ac:dyDescent="0.3">
      <c r="A47" s="62" t="s">
        <v>76</v>
      </c>
      <c r="B47" s="6"/>
      <c r="C47" s="26">
        <v>6000</v>
      </c>
      <c r="D47" s="27"/>
    </row>
    <row r="48" spans="1:4" x14ac:dyDescent="0.3">
      <c r="A48" s="33"/>
      <c r="B48" s="36" t="s">
        <v>3</v>
      </c>
      <c r="C48" s="10">
        <f>SUM(C17:C47)</f>
        <v>1464000</v>
      </c>
      <c r="D48" s="7"/>
    </row>
    <row r="49" spans="1:4" x14ac:dyDescent="0.3">
      <c r="A49" s="33"/>
      <c r="B49" s="37"/>
      <c r="C49" s="37"/>
      <c r="D49" s="7"/>
    </row>
    <row r="50" spans="1:4" ht="15" customHeight="1" x14ac:dyDescent="0.3">
      <c r="A50" s="100" t="s">
        <v>18</v>
      </c>
      <c r="B50" s="101"/>
      <c r="C50" s="101"/>
      <c r="D50" s="102"/>
    </row>
    <row r="51" spans="1:4" x14ac:dyDescent="0.3">
      <c r="A51" s="30" t="str">
        <f>A$4</f>
        <v>Item</v>
      </c>
      <c r="B51" s="29"/>
      <c r="C51" s="29" t="str">
        <f>C$4</f>
        <v>Price</v>
      </c>
      <c r="D51" s="32" t="str">
        <f>D$4</f>
        <v>Notes</v>
      </c>
    </row>
    <row r="52" spans="1:4" x14ac:dyDescent="0.3">
      <c r="A52" s="35"/>
      <c r="B52" s="37"/>
      <c r="C52" s="37"/>
      <c r="D52" s="97"/>
    </row>
    <row r="53" spans="1:4" x14ac:dyDescent="0.3">
      <c r="A53" s="12" t="s">
        <v>99</v>
      </c>
      <c r="B53" s="6"/>
      <c r="C53" s="6"/>
      <c r="D53" s="97"/>
    </row>
    <row r="54" spans="1:4" x14ac:dyDescent="0.3">
      <c r="A54" s="8" t="s">
        <v>20</v>
      </c>
      <c r="B54" s="6"/>
      <c r="C54" s="26">
        <v>75000</v>
      </c>
      <c r="D54" s="98"/>
    </row>
    <row r="55" spans="1:4" x14ac:dyDescent="0.3">
      <c r="A55" s="12" t="s">
        <v>29</v>
      </c>
      <c r="B55" s="6"/>
      <c r="C55" s="26">
        <v>25000</v>
      </c>
      <c r="D55" s="98"/>
    </row>
    <row r="56" spans="1:4" x14ac:dyDescent="0.3">
      <c r="A56" s="12" t="s">
        <v>31</v>
      </c>
      <c r="B56" s="6"/>
      <c r="C56" s="26">
        <v>75000</v>
      </c>
      <c r="D56" s="98"/>
    </row>
    <row r="57" spans="1:4" x14ac:dyDescent="0.3">
      <c r="A57" s="12" t="s">
        <v>28</v>
      </c>
      <c r="B57" s="6"/>
      <c r="C57" s="26" t="s">
        <v>122</v>
      </c>
      <c r="D57" s="98"/>
    </row>
    <row r="58" spans="1:4" x14ac:dyDescent="0.3">
      <c r="A58" s="12" t="s">
        <v>26</v>
      </c>
      <c r="B58" s="6"/>
      <c r="C58" s="26">
        <v>20000</v>
      </c>
      <c r="D58" s="98"/>
    </row>
    <row r="59" spans="1:4" x14ac:dyDescent="0.3">
      <c r="A59" s="12" t="s">
        <v>88</v>
      </c>
      <c r="B59" s="6"/>
      <c r="C59" s="26" t="s">
        <v>122</v>
      </c>
      <c r="D59" s="98" t="s">
        <v>123</v>
      </c>
    </row>
    <row r="60" spans="1:4" ht="41.4" x14ac:dyDescent="0.3">
      <c r="A60" s="12" t="s">
        <v>53</v>
      </c>
      <c r="B60" s="6"/>
      <c r="C60" s="26" t="s">
        <v>122</v>
      </c>
      <c r="D60" s="98" t="s">
        <v>124</v>
      </c>
    </row>
    <row r="61" spans="1:4" x14ac:dyDescent="0.3">
      <c r="A61" s="12" t="s">
        <v>54</v>
      </c>
      <c r="B61" s="6"/>
      <c r="C61" s="26" t="s">
        <v>122</v>
      </c>
      <c r="D61" s="98"/>
    </row>
    <row r="62" spans="1:4" x14ac:dyDescent="0.3">
      <c r="A62" s="12" t="s">
        <v>55</v>
      </c>
      <c r="B62" s="6"/>
      <c r="C62" s="26" t="s">
        <v>122</v>
      </c>
      <c r="D62" s="98"/>
    </row>
    <row r="63" spans="1:4" x14ac:dyDescent="0.3">
      <c r="A63" s="12" t="s">
        <v>56</v>
      </c>
      <c r="B63" s="6"/>
      <c r="C63" s="26" t="s">
        <v>122</v>
      </c>
      <c r="D63" s="98"/>
    </row>
    <row r="64" spans="1:4" x14ac:dyDescent="0.3">
      <c r="A64" s="12" t="s">
        <v>25</v>
      </c>
      <c r="B64" s="6"/>
      <c r="C64" s="26">
        <v>125000</v>
      </c>
      <c r="D64" s="98"/>
    </row>
    <row r="65" spans="1:5" ht="41.4" x14ac:dyDescent="0.3">
      <c r="A65" s="12" t="s">
        <v>57</v>
      </c>
      <c r="B65" s="6"/>
      <c r="C65" s="26" t="s">
        <v>122</v>
      </c>
      <c r="D65" s="98" t="s">
        <v>127</v>
      </c>
    </row>
    <row r="66" spans="1:5" x14ac:dyDescent="0.3">
      <c r="A66" s="12" t="s">
        <v>27</v>
      </c>
      <c r="B66" s="6"/>
      <c r="C66" s="26">
        <v>45000</v>
      </c>
      <c r="D66" s="98" t="s">
        <v>128</v>
      </c>
    </row>
    <row r="67" spans="1:5" x14ac:dyDescent="0.3">
      <c r="A67" s="9"/>
      <c r="B67" s="6"/>
      <c r="C67" s="6"/>
      <c r="D67" s="97"/>
    </row>
    <row r="68" spans="1:5" x14ac:dyDescent="0.3">
      <c r="A68" s="12"/>
      <c r="B68" s="38" t="s">
        <v>3</v>
      </c>
      <c r="C68" s="10">
        <f>SUM(C52:C67)</f>
        <v>365000</v>
      </c>
      <c r="D68" s="99"/>
    </row>
    <row r="69" spans="1:5" x14ac:dyDescent="0.3">
      <c r="A69" s="12"/>
      <c r="B69" s="10"/>
      <c r="C69" s="10"/>
      <c r="D69" s="97"/>
    </row>
    <row r="70" spans="1:5" ht="15" customHeight="1" x14ac:dyDescent="0.3">
      <c r="A70" s="100" t="s">
        <v>11</v>
      </c>
      <c r="B70" s="101"/>
      <c r="C70" s="101"/>
      <c r="D70" s="102"/>
    </row>
    <row r="71" spans="1:5" x14ac:dyDescent="0.3">
      <c r="A71" s="30" t="str">
        <f>A$4</f>
        <v>Item</v>
      </c>
      <c r="B71" s="29"/>
      <c r="C71" s="29" t="str">
        <f>C$4</f>
        <v>Price</v>
      </c>
      <c r="D71" s="32" t="str">
        <f>D$4</f>
        <v>Notes</v>
      </c>
    </row>
    <row r="72" spans="1:5" x14ac:dyDescent="0.3">
      <c r="A72" s="35"/>
      <c r="B72" s="37"/>
      <c r="C72" s="37"/>
      <c r="D72" s="7"/>
    </row>
    <row r="73" spans="1:5" x14ac:dyDescent="0.3">
      <c r="A73" s="12" t="s">
        <v>32</v>
      </c>
      <c r="B73" s="6"/>
      <c r="C73" s="26"/>
      <c r="D73" s="27"/>
      <c r="E73" s="64"/>
    </row>
    <row r="74" spans="1:5" x14ac:dyDescent="0.3">
      <c r="A74" s="12" t="s">
        <v>34</v>
      </c>
      <c r="B74" s="6"/>
      <c r="C74" s="26"/>
      <c r="D74" s="27"/>
    </row>
    <row r="75" spans="1:5" x14ac:dyDescent="0.3">
      <c r="A75" s="12" t="s">
        <v>33</v>
      </c>
      <c r="B75" s="6"/>
      <c r="C75" s="26"/>
      <c r="D75" s="27"/>
    </row>
    <row r="76" spans="1:5" x14ac:dyDescent="0.3">
      <c r="A76" s="12" t="s">
        <v>129</v>
      </c>
      <c r="B76" s="6"/>
      <c r="C76" s="6">
        <v>180500</v>
      </c>
      <c r="D76" s="7"/>
    </row>
    <row r="77" spans="1:5" x14ac:dyDescent="0.3">
      <c r="A77" s="12"/>
      <c r="B77" s="6"/>
      <c r="C77" s="6"/>
      <c r="D77" s="7"/>
    </row>
    <row r="78" spans="1:5" x14ac:dyDescent="0.3">
      <c r="A78" s="12"/>
      <c r="B78" s="38" t="s">
        <v>3</v>
      </c>
      <c r="C78" s="10">
        <f>SUM(C72:C76)</f>
        <v>180500</v>
      </c>
      <c r="D78" s="11"/>
    </row>
    <row r="79" spans="1:5" x14ac:dyDescent="0.3">
      <c r="A79" s="12"/>
      <c r="B79" s="10"/>
      <c r="C79" s="10"/>
      <c r="D79" s="7"/>
    </row>
    <row r="80" spans="1:5" ht="15" customHeight="1" x14ac:dyDescent="0.3">
      <c r="A80" s="100" t="s">
        <v>30</v>
      </c>
      <c r="B80" s="101"/>
      <c r="C80" s="101"/>
      <c r="D80" s="102"/>
    </row>
    <row r="81" spans="1:5" x14ac:dyDescent="0.3">
      <c r="A81" s="53" t="s">
        <v>58</v>
      </c>
      <c r="B81" s="29"/>
      <c r="C81" s="29" t="str">
        <f>C$4</f>
        <v>Price</v>
      </c>
      <c r="D81" s="32" t="str">
        <f>D$4</f>
        <v>Notes</v>
      </c>
    </row>
    <row r="82" spans="1:5" x14ac:dyDescent="0.3">
      <c r="A82" s="33"/>
      <c r="B82" s="37"/>
      <c r="C82" s="37"/>
      <c r="D82" s="97"/>
    </row>
    <row r="83" spans="1:5" ht="27.6" x14ac:dyDescent="0.3">
      <c r="A83" s="78" t="s">
        <v>35</v>
      </c>
      <c r="B83" s="6"/>
      <c r="C83" s="26">
        <v>72500</v>
      </c>
      <c r="D83" s="98" t="s">
        <v>130</v>
      </c>
    </row>
    <row r="84" spans="1:5" x14ac:dyDescent="0.3">
      <c r="A84" s="78" t="s">
        <v>59</v>
      </c>
      <c r="B84" s="6"/>
      <c r="C84" s="26"/>
      <c r="D84" s="98"/>
    </row>
    <row r="85" spans="1:5" x14ac:dyDescent="0.3">
      <c r="A85" s="54"/>
      <c r="B85" s="6"/>
      <c r="C85" s="6"/>
      <c r="D85" s="97"/>
    </row>
    <row r="86" spans="1:5" x14ac:dyDescent="0.3">
      <c r="A86" s="55"/>
      <c r="B86" s="38" t="s">
        <v>3</v>
      </c>
      <c r="C86" s="10">
        <f>SUM(C82:C84)</f>
        <v>72500</v>
      </c>
      <c r="D86" s="99"/>
    </row>
    <row r="87" spans="1:5" x14ac:dyDescent="0.3">
      <c r="A87" s="55"/>
      <c r="B87" s="10"/>
      <c r="C87" s="10"/>
      <c r="D87" s="97"/>
    </row>
    <row r="88" spans="1:5" ht="14.4" x14ac:dyDescent="0.3">
      <c r="A88" s="100" t="s">
        <v>118</v>
      </c>
      <c r="B88" s="101"/>
      <c r="C88" s="101"/>
      <c r="D88" s="102"/>
      <c r="E88" s="64"/>
    </row>
    <row r="89" spans="1:5" x14ac:dyDescent="0.3">
      <c r="A89" s="53" t="str">
        <f>A$4</f>
        <v>Item</v>
      </c>
      <c r="B89" s="29"/>
      <c r="C89" s="29" t="str">
        <f>C$4</f>
        <v>Price</v>
      </c>
      <c r="D89" s="32" t="str">
        <f>D$4</f>
        <v>Notes</v>
      </c>
    </row>
    <row r="90" spans="1:5" x14ac:dyDescent="0.3">
      <c r="A90" s="55"/>
      <c r="B90" s="10"/>
      <c r="C90" s="10"/>
      <c r="D90" s="7"/>
    </row>
    <row r="91" spans="1:5" x14ac:dyDescent="0.3">
      <c r="A91" s="55" t="str">
        <f>A3</f>
        <v>Enter 'Software Fees' or 'Subscription Fees' here</v>
      </c>
      <c r="B91" s="10"/>
      <c r="C91" s="79">
        <f>IF(C11&gt;0,C11,"")</f>
        <v>1762500</v>
      </c>
      <c r="D91" s="80"/>
    </row>
    <row r="92" spans="1:5" x14ac:dyDescent="0.3">
      <c r="A92" s="55" t="s">
        <v>103</v>
      </c>
      <c r="B92" s="10"/>
      <c r="C92" s="79">
        <v>684400</v>
      </c>
      <c r="D92" s="80" t="s">
        <v>105</v>
      </c>
    </row>
    <row r="93" spans="1:5" x14ac:dyDescent="0.3">
      <c r="A93" s="55" t="str">
        <f>A13</f>
        <v>Interface Software</v>
      </c>
      <c r="B93" s="10"/>
      <c r="C93" s="79">
        <f>IF(C48&gt;0,C48,"")</f>
        <v>1464000</v>
      </c>
      <c r="D93" s="80"/>
    </row>
    <row r="94" spans="1:5" x14ac:dyDescent="0.3">
      <c r="A94" s="12" t="str">
        <f>A50</f>
        <v>Professional Services</v>
      </c>
      <c r="B94" s="10"/>
      <c r="C94" s="79">
        <f>IF(C68&gt;0,C68,"")</f>
        <v>365000</v>
      </c>
      <c r="D94" s="80"/>
    </row>
    <row r="95" spans="1:5" x14ac:dyDescent="0.3">
      <c r="A95" s="12" t="str">
        <f>A70</f>
        <v>Third Party</v>
      </c>
      <c r="B95" s="10"/>
      <c r="C95" s="79">
        <f>IF(C78&gt;0,C78,"")</f>
        <v>180500</v>
      </c>
      <c r="D95" s="80"/>
    </row>
    <row r="96" spans="1:5" x14ac:dyDescent="0.3">
      <c r="A96" s="55" t="str">
        <f>A80</f>
        <v>Other Costs</v>
      </c>
      <c r="B96" s="10"/>
      <c r="C96" s="79">
        <f>IF(C86&gt;0,C86,"")</f>
        <v>72500</v>
      </c>
      <c r="D96" s="80"/>
    </row>
    <row r="97" spans="1:5" x14ac:dyDescent="0.3">
      <c r="A97" s="55"/>
      <c r="B97" s="10"/>
      <c r="C97" s="10"/>
      <c r="D97" s="7"/>
    </row>
    <row r="98" spans="1:5" x14ac:dyDescent="0.3">
      <c r="A98" s="55"/>
      <c r="B98" s="38" t="s">
        <v>3</v>
      </c>
      <c r="C98" s="10">
        <f>SUM(C90:C97)</f>
        <v>4528900</v>
      </c>
      <c r="D98" s="7"/>
    </row>
    <row r="99" spans="1:5" x14ac:dyDescent="0.3">
      <c r="A99" s="55"/>
      <c r="B99" s="10"/>
      <c r="C99" s="10"/>
      <c r="D99" s="7"/>
    </row>
    <row r="100" spans="1:5" ht="14.4" x14ac:dyDescent="0.3">
      <c r="A100" s="100" t="s">
        <v>96</v>
      </c>
      <c r="B100" s="101"/>
      <c r="C100" s="101"/>
      <c r="D100" s="102"/>
    </row>
    <row r="101" spans="1:5" x14ac:dyDescent="0.3">
      <c r="A101" s="53"/>
      <c r="B101" s="39"/>
      <c r="C101" s="29" t="str">
        <f>C$4</f>
        <v>Price</v>
      </c>
      <c r="D101" s="32"/>
    </row>
    <row r="102" spans="1:5" x14ac:dyDescent="0.3">
      <c r="A102" s="56"/>
      <c r="B102" s="6"/>
      <c r="C102" s="6"/>
      <c r="D102" s="7"/>
    </row>
    <row r="103" spans="1:5" x14ac:dyDescent="0.3">
      <c r="A103" s="56"/>
      <c r="B103" s="6"/>
      <c r="C103" s="40"/>
      <c r="D103" s="7"/>
      <c r="E103" s="82"/>
    </row>
    <row r="104" spans="1:5" x14ac:dyDescent="0.3">
      <c r="A104" s="57"/>
      <c r="B104" s="13" t="s">
        <v>2</v>
      </c>
      <c r="C104" s="26">
        <v>718670</v>
      </c>
      <c r="D104" s="27"/>
    </row>
    <row r="105" spans="1:5" x14ac:dyDescent="0.3">
      <c r="A105" s="57"/>
      <c r="B105" s="13" t="s">
        <v>6</v>
      </c>
      <c r="C105" s="26">
        <v>754551</v>
      </c>
      <c r="D105" s="27"/>
    </row>
    <row r="106" spans="1:5" x14ac:dyDescent="0.3">
      <c r="A106" s="57"/>
      <c r="B106" s="13" t="s">
        <v>7</v>
      </c>
      <c r="C106" s="26">
        <v>792278</v>
      </c>
      <c r="D106" s="27"/>
    </row>
    <row r="107" spans="1:5" x14ac:dyDescent="0.3">
      <c r="A107" s="57"/>
      <c r="B107" s="13" t="s">
        <v>8</v>
      </c>
      <c r="C107" s="26">
        <v>831892</v>
      </c>
      <c r="D107" s="27"/>
    </row>
    <row r="108" spans="1:5" x14ac:dyDescent="0.3">
      <c r="A108" s="57"/>
      <c r="B108" s="13"/>
      <c r="C108" s="6"/>
      <c r="D108" s="7"/>
    </row>
    <row r="109" spans="1:5" x14ac:dyDescent="0.3">
      <c r="A109" s="57"/>
      <c r="B109" s="13" t="s">
        <v>3</v>
      </c>
      <c r="C109" s="10">
        <f>SUM(C104:C108)</f>
        <v>3097391</v>
      </c>
      <c r="D109" s="7"/>
    </row>
    <row r="110" spans="1:5" x14ac:dyDescent="0.3">
      <c r="A110" s="58"/>
      <c r="B110" s="6"/>
      <c r="C110" s="14"/>
      <c r="D110" s="7"/>
    </row>
    <row r="111" spans="1:5" ht="14.4" x14ac:dyDescent="0.3">
      <c r="A111" s="100" t="s">
        <v>10</v>
      </c>
      <c r="B111" s="101"/>
      <c r="C111" s="101"/>
      <c r="D111" s="102"/>
    </row>
    <row r="112" spans="1:5" x14ac:dyDescent="0.3">
      <c r="A112" s="53"/>
      <c r="B112" s="39"/>
      <c r="C112" s="29" t="str">
        <f>C$4</f>
        <v>Price</v>
      </c>
      <c r="D112" s="32"/>
    </row>
    <row r="113" spans="1:5" x14ac:dyDescent="0.3">
      <c r="A113" s="59"/>
      <c r="B113" s="41"/>
      <c r="C113" s="41"/>
      <c r="D113" s="42"/>
    </row>
    <row r="114" spans="1:5" x14ac:dyDescent="0.3">
      <c r="A114" s="59"/>
      <c r="B114" s="43" t="s">
        <v>39</v>
      </c>
      <c r="C114" s="44">
        <f>C98</f>
        <v>4528900</v>
      </c>
      <c r="D114" s="42"/>
    </row>
    <row r="115" spans="1:5" x14ac:dyDescent="0.3">
      <c r="A115" s="59"/>
      <c r="B115" s="41"/>
      <c r="C115" s="6" t="s">
        <v>9</v>
      </c>
      <c r="D115" s="42"/>
    </row>
    <row r="116" spans="1:5" x14ac:dyDescent="0.3">
      <c r="A116" s="59"/>
      <c r="B116" s="13" t="s">
        <v>36</v>
      </c>
      <c r="C116" s="44">
        <f>C109</f>
        <v>3097391</v>
      </c>
      <c r="D116" s="42"/>
    </row>
    <row r="117" spans="1:5" x14ac:dyDescent="0.3">
      <c r="A117" s="59"/>
      <c r="B117" s="41"/>
      <c r="C117" s="41"/>
      <c r="D117" s="42"/>
    </row>
    <row r="118" spans="1:5" x14ac:dyDescent="0.3">
      <c r="A118" s="57"/>
      <c r="B118" s="13" t="s">
        <v>38</v>
      </c>
      <c r="C118" s="45">
        <f>C114+C116</f>
        <v>7626291</v>
      </c>
      <c r="D118" s="15"/>
    </row>
    <row r="119" spans="1:5" x14ac:dyDescent="0.3">
      <c r="A119" s="57"/>
      <c r="B119" s="16" t="s">
        <v>37</v>
      </c>
      <c r="C119" s="81"/>
      <c r="D119" s="25" t="s">
        <v>51</v>
      </c>
    </row>
    <row r="120" spans="1:5" x14ac:dyDescent="0.3">
      <c r="A120" s="57"/>
      <c r="B120" s="13" t="s">
        <v>5</v>
      </c>
      <c r="C120" s="45">
        <f>SUM(C118:C119)</f>
        <v>7626291</v>
      </c>
      <c r="D120" s="28" t="s">
        <v>52</v>
      </c>
    </row>
    <row r="121" spans="1:5" x14ac:dyDescent="0.3">
      <c r="A121" s="57"/>
      <c r="B121" s="13"/>
      <c r="C121" s="17"/>
      <c r="D121" s="7"/>
    </row>
    <row r="122" spans="1:5" ht="14.4" x14ac:dyDescent="0.3">
      <c r="A122" s="100" t="s">
        <v>98</v>
      </c>
      <c r="B122" s="101"/>
      <c r="C122" s="101"/>
      <c r="D122" s="102"/>
    </row>
    <row r="123" spans="1:5" x14ac:dyDescent="0.3">
      <c r="A123" s="53"/>
      <c r="B123" s="39"/>
      <c r="C123" s="29" t="str">
        <f>C$4</f>
        <v>Price</v>
      </c>
      <c r="D123" s="32"/>
    </row>
    <row r="124" spans="1:5" s="77" customFormat="1" x14ac:dyDescent="0.3">
      <c r="A124" s="59"/>
      <c r="B124" s="75"/>
      <c r="C124" s="41"/>
      <c r="D124" s="42"/>
      <c r="E124" s="76"/>
    </row>
    <row r="125" spans="1:5" x14ac:dyDescent="0.3">
      <c r="A125" s="56"/>
      <c r="B125" s="6"/>
      <c r="C125" s="40"/>
      <c r="D125" s="7"/>
    </row>
    <row r="126" spans="1:5" x14ac:dyDescent="0.3">
      <c r="A126" s="57"/>
      <c r="B126" s="13" t="s">
        <v>97</v>
      </c>
      <c r="C126" s="26"/>
      <c r="D126" s="27"/>
    </row>
    <row r="127" spans="1:5" x14ac:dyDescent="0.3">
      <c r="A127" s="57"/>
      <c r="B127" s="13" t="s">
        <v>90</v>
      </c>
      <c r="C127" s="26"/>
      <c r="D127" s="27"/>
    </row>
    <row r="128" spans="1:5" x14ac:dyDescent="0.3">
      <c r="A128" s="57"/>
      <c r="B128" s="13" t="s">
        <v>91</v>
      </c>
      <c r="C128" s="26"/>
      <c r="D128" s="27"/>
    </row>
    <row r="129" spans="1:5" x14ac:dyDescent="0.3">
      <c r="A129" s="57"/>
      <c r="B129" s="13" t="s">
        <v>92</v>
      </c>
      <c r="C129" s="26"/>
      <c r="D129" s="27"/>
    </row>
    <row r="130" spans="1:5" x14ac:dyDescent="0.3">
      <c r="A130" s="57"/>
      <c r="B130" s="13" t="s">
        <v>93</v>
      </c>
      <c r="C130" s="26"/>
      <c r="D130" s="27"/>
    </row>
    <row r="131" spans="1:5" x14ac:dyDescent="0.3">
      <c r="A131" s="57"/>
      <c r="B131" s="13"/>
      <c r="C131" s="6"/>
      <c r="D131" s="7"/>
    </row>
    <row r="132" spans="1:5" x14ac:dyDescent="0.3">
      <c r="A132" s="57"/>
      <c r="B132" s="13" t="s">
        <v>3</v>
      </c>
      <c r="C132" s="10">
        <f>SUM(C125:C131)</f>
        <v>0</v>
      </c>
      <c r="D132" s="7"/>
    </row>
    <row r="133" spans="1:5" x14ac:dyDescent="0.3">
      <c r="A133" s="56"/>
      <c r="B133" s="6"/>
      <c r="C133" s="6"/>
      <c r="D133" s="7"/>
    </row>
    <row r="135" spans="1:5" ht="14.4" x14ac:dyDescent="0.3">
      <c r="A135" s="100" t="s">
        <v>95</v>
      </c>
      <c r="B135" s="101"/>
      <c r="C135" s="101"/>
      <c r="D135" s="102"/>
      <c r="E135" s="64" t="s">
        <v>9</v>
      </c>
    </row>
    <row r="136" spans="1:5" x14ac:dyDescent="0.3">
      <c r="A136" s="53" t="s">
        <v>0</v>
      </c>
      <c r="B136" s="31" t="s">
        <v>47</v>
      </c>
      <c r="C136" s="29" t="str">
        <f>C$4</f>
        <v>Price</v>
      </c>
      <c r="D136" s="32" t="str">
        <f>D$4</f>
        <v>Notes</v>
      </c>
    </row>
    <row r="137" spans="1:5" x14ac:dyDescent="0.3">
      <c r="A137" s="60"/>
      <c r="B137" s="18"/>
      <c r="C137" s="6"/>
      <c r="D137" s="19"/>
      <c r="E137" s="64" t="s">
        <v>9</v>
      </c>
    </row>
    <row r="138" spans="1:5" x14ac:dyDescent="0.3">
      <c r="A138" s="33" t="s">
        <v>12</v>
      </c>
      <c r="B138" s="46">
        <v>0.15</v>
      </c>
      <c r="C138" s="6">
        <f>IF($B138&gt;0,C$98*B138,"")</f>
        <v>679335</v>
      </c>
      <c r="D138" s="47"/>
    </row>
    <row r="139" spans="1:5" x14ac:dyDescent="0.3">
      <c r="A139" s="33" t="s">
        <v>40</v>
      </c>
      <c r="B139" s="46">
        <v>0.1</v>
      </c>
      <c r="C139" s="6">
        <f t="shared" ref="C139:C145" si="0">IF($B139&gt;0,C$98*B139,"")</f>
        <v>452890</v>
      </c>
      <c r="D139" s="47"/>
    </row>
    <row r="140" spans="1:5" x14ac:dyDescent="0.3">
      <c r="A140" s="33" t="s">
        <v>41</v>
      </c>
      <c r="B140" s="46">
        <v>0.1</v>
      </c>
      <c r="C140" s="6">
        <f t="shared" si="0"/>
        <v>452890</v>
      </c>
      <c r="D140" s="47"/>
    </row>
    <row r="141" spans="1:5" x14ac:dyDescent="0.3">
      <c r="A141" s="33" t="s">
        <v>42</v>
      </c>
      <c r="B141" s="46">
        <v>0.15</v>
      </c>
      <c r="C141" s="6">
        <f t="shared" si="0"/>
        <v>679335</v>
      </c>
      <c r="D141" s="47"/>
    </row>
    <row r="142" spans="1:5" x14ac:dyDescent="0.3">
      <c r="A142" s="33" t="s">
        <v>43</v>
      </c>
      <c r="B142" s="46">
        <v>0.15</v>
      </c>
      <c r="C142" s="6">
        <f t="shared" si="0"/>
        <v>679335</v>
      </c>
      <c r="D142" s="47"/>
    </row>
    <row r="143" spans="1:5" x14ac:dyDescent="0.3">
      <c r="A143" s="33" t="s">
        <v>44</v>
      </c>
      <c r="B143" s="46">
        <v>0.1</v>
      </c>
      <c r="C143" s="6">
        <f t="shared" si="0"/>
        <v>452890</v>
      </c>
      <c r="D143" s="47"/>
    </row>
    <row r="144" spans="1:5" x14ac:dyDescent="0.3">
      <c r="A144" s="33" t="s">
        <v>45</v>
      </c>
      <c r="B144" s="46">
        <v>0.1</v>
      </c>
      <c r="C144" s="6">
        <f t="shared" si="0"/>
        <v>452890</v>
      </c>
      <c r="D144" s="47"/>
    </row>
    <row r="145" spans="1:5" x14ac:dyDescent="0.3">
      <c r="A145" s="33" t="s">
        <v>13</v>
      </c>
      <c r="B145" s="46">
        <v>0.15</v>
      </c>
      <c r="C145" s="6">
        <f t="shared" si="0"/>
        <v>679335</v>
      </c>
      <c r="D145" s="47"/>
    </row>
    <row r="146" spans="1:5" x14ac:dyDescent="0.3">
      <c r="A146" s="33"/>
      <c r="B146" s="20"/>
      <c r="C146" s="6"/>
      <c r="D146" s="21"/>
    </row>
    <row r="147" spans="1:5" x14ac:dyDescent="0.3">
      <c r="A147" s="57" t="s">
        <v>46</v>
      </c>
      <c r="B147" s="22">
        <f>SUM(B137:B146)</f>
        <v>1</v>
      </c>
      <c r="C147" s="13">
        <f>SUM(C137:C146)</f>
        <v>4528900</v>
      </c>
      <c r="D147" s="23"/>
    </row>
    <row r="148" spans="1:5" x14ac:dyDescent="0.3">
      <c r="A148" s="33"/>
      <c r="B148" s="24"/>
      <c r="C148" s="18" t="s">
        <v>9</v>
      </c>
      <c r="D148" s="23"/>
    </row>
    <row r="149" spans="1:5" ht="15" customHeight="1" x14ac:dyDescent="0.3">
      <c r="A149" s="100" t="s">
        <v>48</v>
      </c>
      <c r="B149" s="101"/>
      <c r="C149" s="101"/>
      <c r="D149" s="102"/>
    </row>
    <row r="150" spans="1:5" ht="15" customHeight="1" x14ac:dyDescent="0.3">
      <c r="A150" s="114"/>
      <c r="B150" s="115"/>
      <c r="C150" s="115"/>
      <c r="D150" s="116"/>
    </row>
    <row r="151" spans="1:5" x14ac:dyDescent="0.3">
      <c r="A151" s="117" t="s">
        <v>9</v>
      </c>
      <c r="B151" s="118"/>
      <c r="C151" s="118"/>
      <c r="D151" s="119"/>
      <c r="E151" s="64" t="s">
        <v>9</v>
      </c>
    </row>
    <row r="152" spans="1:5" ht="15" customHeight="1" x14ac:dyDescent="0.3">
      <c r="A152" s="103"/>
      <c r="B152" s="104"/>
      <c r="C152" s="104"/>
      <c r="D152" s="105"/>
    </row>
    <row r="153" spans="1:5" ht="15" customHeight="1" x14ac:dyDescent="0.3">
      <c r="A153" s="103"/>
      <c r="B153" s="104"/>
      <c r="C153" s="104"/>
      <c r="D153" s="105"/>
    </row>
    <row r="154" spans="1:5" ht="15" customHeight="1" x14ac:dyDescent="0.3">
      <c r="A154" s="103"/>
      <c r="B154" s="104"/>
      <c r="C154" s="104"/>
      <c r="D154" s="105"/>
    </row>
    <row r="155" spans="1:5" ht="15" customHeight="1" x14ac:dyDescent="0.3">
      <c r="A155" s="103"/>
      <c r="B155" s="104"/>
      <c r="C155" s="104"/>
      <c r="D155" s="105"/>
    </row>
    <row r="156" spans="1:5" ht="15" customHeight="1" x14ac:dyDescent="0.3">
      <c r="A156" s="103"/>
      <c r="B156" s="104"/>
      <c r="C156" s="104"/>
      <c r="D156" s="105"/>
    </row>
    <row r="157" spans="1:5" ht="15" customHeight="1" x14ac:dyDescent="0.3">
      <c r="A157" s="103"/>
      <c r="B157" s="104"/>
      <c r="C157" s="104"/>
      <c r="D157" s="105"/>
    </row>
    <row r="158" spans="1:5" ht="15" customHeight="1" x14ac:dyDescent="0.3">
      <c r="A158" s="103"/>
      <c r="B158" s="104"/>
      <c r="C158" s="104"/>
      <c r="D158" s="105"/>
    </row>
    <row r="159" spans="1:5" ht="15" customHeight="1" x14ac:dyDescent="0.3">
      <c r="A159" s="103"/>
      <c r="B159" s="104"/>
      <c r="C159" s="104"/>
      <c r="D159" s="105"/>
    </row>
    <row r="160" spans="1:5" ht="15" customHeight="1" x14ac:dyDescent="0.3">
      <c r="A160" s="103" t="s">
        <v>9</v>
      </c>
      <c r="B160" s="104"/>
      <c r="C160" s="104"/>
      <c r="D160" s="105"/>
    </row>
    <row r="161" spans="1:4" ht="15" customHeight="1" thickBot="1" x14ac:dyDescent="0.35">
      <c r="A161" s="109"/>
      <c r="B161" s="110"/>
      <c r="C161" s="110"/>
      <c r="D161" s="111"/>
    </row>
    <row r="162" spans="1:4" ht="14.4" thickTop="1" x14ac:dyDescent="0.3"/>
  </sheetData>
  <sheetProtection insertRows="0"/>
  <mergeCells count="26">
    <mergeCell ref="E1:E2"/>
    <mergeCell ref="A1:D1"/>
    <mergeCell ref="A161:D161"/>
    <mergeCell ref="A149:D149"/>
    <mergeCell ref="A152:D152"/>
    <mergeCell ref="A153:D153"/>
    <mergeCell ref="A154:D154"/>
    <mergeCell ref="A159:D159"/>
    <mergeCell ref="A155:D155"/>
    <mergeCell ref="A156:D156"/>
    <mergeCell ref="A157:D157"/>
    <mergeCell ref="A158:D158"/>
    <mergeCell ref="A122:D122"/>
    <mergeCell ref="A2:D2"/>
    <mergeCell ref="A150:D150"/>
    <mergeCell ref="A151:D151"/>
    <mergeCell ref="A3:D3"/>
    <mergeCell ref="A88:D88"/>
    <mergeCell ref="A13:D13"/>
    <mergeCell ref="A80:D80"/>
    <mergeCell ref="A160:D160"/>
    <mergeCell ref="A111:D111"/>
    <mergeCell ref="A135:D135"/>
    <mergeCell ref="A100:D100"/>
    <mergeCell ref="A50:D50"/>
    <mergeCell ref="A70:D70"/>
  </mergeCells>
  <phoneticPr fontId="8" type="noConversion"/>
  <conditionalFormatting sqref="A76:A79 B83:C85 A83:A87 B103:B110 B125 C133">
    <cfRule type="cellIs" dxfId="30" priority="10" operator="equal">
      <formula>0</formula>
    </cfRule>
  </conditionalFormatting>
  <conditionalFormatting sqref="A90:A99 D90:D99">
    <cfRule type="cellIs" dxfId="29" priority="13" operator="equal">
      <formula>0</formula>
    </cfRule>
  </conditionalFormatting>
  <conditionalFormatting sqref="A6:C10 A53:C66 A73:C75 B87:D87">
    <cfRule type="cellIs" dxfId="28" priority="38" operator="equal">
      <formula>0</formula>
    </cfRule>
  </conditionalFormatting>
  <conditionalFormatting sqref="A16:C47">
    <cfRule type="cellIs" dxfId="27" priority="19" operator="equal">
      <formula>0</formula>
    </cfRule>
  </conditionalFormatting>
  <conditionalFormatting sqref="B118">
    <cfRule type="cellIs" dxfId="26" priority="536" operator="lessThan">
      <formula>#REF!&gt;C118</formula>
    </cfRule>
  </conditionalFormatting>
  <conditionalFormatting sqref="B67:C67 A67:A69 B76:C77">
    <cfRule type="cellIs" dxfId="25" priority="18" operator="equal">
      <formula>0</formula>
    </cfRule>
  </conditionalFormatting>
  <conditionalFormatting sqref="B90:C97">
    <cfRule type="cellIs" dxfId="24" priority="12" operator="equal">
      <formula>0</formula>
    </cfRule>
  </conditionalFormatting>
  <conditionalFormatting sqref="B99:C99">
    <cfRule type="cellIs" dxfId="23" priority="419" operator="equal">
      <formula>0</formula>
    </cfRule>
  </conditionalFormatting>
  <conditionalFormatting sqref="B126:C130">
    <cfRule type="cellIs" dxfId="22" priority="2" operator="equal">
      <formula>0</formula>
    </cfRule>
  </conditionalFormatting>
  <conditionalFormatting sqref="B69:D69 B79:D79">
    <cfRule type="cellIs" dxfId="21" priority="16" operator="equal">
      <formula>0</formula>
    </cfRule>
  </conditionalFormatting>
  <conditionalFormatting sqref="C68 D82:D87 D102:D110 C103:C110 C125:D126 D127:D133">
    <cfRule type="cellIs" dxfId="20" priority="15" operator="lessThan">
      <formula>0</formula>
    </cfRule>
  </conditionalFormatting>
  <conditionalFormatting sqref="C78">
    <cfRule type="cellIs" dxfId="19" priority="14" operator="lessThan">
      <formula>0</formula>
    </cfRule>
  </conditionalFormatting>
  <conditionalFormatting sqref="C86">
    <cfRule type="cellIs" dxfId="18" priority="28" operator="lessThan">
      <formula>0</formula>
    </cfRule>
  </conditionalFormatting>
  <conditionalFormatting sqref="C98">
    <cfRule type="cellIs" dxfId="17" priority="34" operator="lessThan">
      <formula>0</formula>
    </cfRule>
  </conditionalFormatting>
  <conditionalFormatting sqref="C102">
    <cfRule type="cellIs" dxfId="16" priority="26" operator="equal">
      <formula>0</formula>
    </cfRule>
  </conditionalFormatting>
  <conditionalFormatting sqref="C104:C108">
    <cfRule type="cellIs" dxfId="15" priority="422" operator="equal">
      <formula>0</formula>
    </cfRule>
  </conditionalFormatting>
  <conditionalFormatting sqref="C115">
    <cfRule type="cellIs" dxfId="14" priority="244" operator="equal">
      <formula>0</formula>
    </cfRule>
    <cfRule type="cellIs" dxfId="13" priority="245" operator="lessThan">
      <formula>0</formula>
    </cfRule>
  </conditionalFormatting>
  <conditionalFormatting sqref="C119">
    <cfRule type="cellIs" dxfId="12" priority="539" operator="lessThan">
      <formula>#REF!&gt;#REF!</formula>
    </cfRule>
  </conditionalFormatting>
  <conditionalFormatting sqref="C127:C132">
    <cfRule type="cellIs" dxfId="11" priority="3" operator="lessThan">
      <formula>0</formula>
    </cfRule>
  </conditionalFormatting>
  <conditionalFormatting sqref="C131 B131:B132">
    <cfRule type="cellIs" dxfId="10" priority="4" operator="equal">
      <formula>0</formula>
    </cfRule>
  </conditionalFormatting>
  <conditionalFormatting sqref="D6:D12 C11 D15:D49 C48 D52:D69 D72:D79">
    <cfRule type="cellIs" dxfId="9" priority="32" operator="lessThan">
      <formula>0</formula>
    </cfRule>
  </conditionalFormatting>
  <conditionalFormatting sqref="D90:D99">
    <cfRule type="cellIs" dxfId="8" priority="11" operator="lessThan">
      <formula>0</formula>
    </cfRule>
  </conditionalFormatting>
  <conditionalFormatting sqref="D118:D121">
    <cfRule type="cellIs" dxfId="7" priority="416" operator="lessThan">
      <formula>0</formula>
    </cfRule>
  </conditionalFormatting>
  <conditionalFormatting sqref="D137:D148">
    <cfRule type="cellIs" dxfId="6" priority="237" operator="lessThan">
      <formula>0</formula>
    </cfRule>
  </conditionalFormatting>
  <printOptions horizontalCentered="1"/>
  <pageMargins left="0.45" right="0.45" top="0.5" bottom="0.5" header="0.3" footer="0.3"/>
  <pageSetup scale="90" orientation="portrait" r:id="rId1"/>
  <headerFooter>
    <oddFooter>Page &amp;P of &amp;N</oddFooter>
  </headerFooter>
  <rowBreaks count="3" manualBreakCount="3">
    <brk id="49" max="3" man="1"/>
    <brk id="99" max="3" man="1"/>
    <brk id="148" max="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18724-ED4D-49D8-86DF-20A92E32603E}">
  <sheetPr codeName="Sheet3"/>
  <dimension ref="A1:L75"/>
  <sheetViews>
    <sheetView zoomScaleNormal="100" zoomScaleSheetLayoutView="100" workbookViewId="0">
      <selection activeCell="A59" sqref="A59:D59"/>
    </sheetView>
  </sheetViews>
  <sheetFormatPr defaultRowHeight="14.4" x14ac:dyDescent="0.3"/>
  <cols>
    <col min="1" max="1" width="32.88671875" style="2" customWidth="1"/>
    <col min="2" max="3" width="10.88671875" style="3" customWidth="1"/>
    <col min="4" max="4" width="14.88671875" style="3" customWidth="1"/>
    <col min="6" max="6" width="8.88671875" customWidth="1"/>
  </cols>
  <sheetData>
    <row r="1" spans="1:8" ht="36" customHeight="1" x14ac:dyDescent="0.3">
      <c r="A1" s="121" t="s">
        <v>117</v>
      </c>
      <c r="B1" s="122"/>
      <c r="C1" s="122"/>
      <c r="D1" s="123"/>
      <c r="E1" s="124"/>
      <c r="F1" s="106"/>
    </row>
    <row r="2" spans="1:8" s="1" customFormat="1" ht="48.6" customHeight="1" x14ac:dyDescent="0.25">
      <c r="A2" s="131" t="s">
        <v>102</v>
      </c>
      <c r="B2" s="132"/>
      <c r="C2" s="132"/>
      <c r="D2" s="133"/>
      <c r="E2" s="124"/>
      <c r="F2" s="106"/>
      <c r="G2" s="82"/>
      <c r="H2" s="82"/>
    </row>
    <row r="3" spans="1:8" s="1" customFormat="1" ht="15.6" customHeight="1" x14ac:dyDescent="0.25">
      <c r="A3" s="125" t="str">
        <f>Cost!A3</f>
        <v>Enter 'Software Fees' or 'Subscription Fees' here</v>
      </c>
      <c r="B3" s="126"/>
      <c r="C3" s="126"/>
      <c r="D3" s="127"/>
    </row>
    <row r="4" spans="1:8" s="1" customFormat="1" ht="12.75" customHeight="1" x14ac:dyDescent="0.25">
      <c r="A4" s="83" t="s">
        <v>0</v>
      </c>
      <c r="B4" s="4" t="s">
        <v>14</v>
      </c>
      <c r="C4" s="4" t="s">
        <v>15</v>
      </c>
      <c r="D4" s="84" t="s">
        <v>4</v>
      </c>
    </row>
    <row r="5" spans="1:8" s="1" customFormat="1" ht="13.8" x14ac:dyDescent="0.25">
      <c r="A5" s="85"/>
      <c r="B5" s="66"/>
      <c r="C5" s="67"/>
      <c r="D5" s="86" t="str">
        <f t="shared" ref="D5:D9" si="0">IF(C5&gt;0,B5*C5,"")</f>
        <v/>
      </c>
    </row>
    <row r="6" spans="1:8" s="1" customFormat="1" ht="14.4" customHeight="1" x14ac:dyDescent="0.25">
      <c r="A6" s="87"/>
      <c r="B6" s="68"/>
      <c r="C6" s="69"/>
      <c r="D6" s="88" t="str">
        <f t="shared" si="0"/>
        <v/>
      </c>
    </row>
    <row r="7" spans="1:8" s="1" customFormat="1" ht="13.8" x14ac:dyDescent="0.25">
      <c r="A7" s="87"/>
      <c r="B7" s="68"/>
      <c r="C7" s="69"/>
      <c r="D7" s="88" t="str">
        <f t="shared" si="0"/>
        <v/>
      </c>
    </row>
    <row r="8" spans="1:8" s="1" customFormat="1" ht="13.8" x14ac:dyDescent="0.25">
      <c r="A8" s="87"/>
      <c r="B8" s="68"/>
      <c r="C8" s="69"/>
      <c r="D8" s="88" t="str">
        <f t="shared" si="0"/>
        <v/>
      </c>
    </row>
    <row r="9" spans="1:8" s="1" customFormat="1" ht="13.8" x14ac:dyDescent="0.25">
      <c r="A9" s="87"/>
      <c r="B9" s="68"/>
      <c r="C9" s="69"/>
      <c r="D9" s="88" t="str">
        <f t="shared" si="0"/>
        <v/>
      </c>
    </row>
    <row r="10" spans="1:8" s="1" customFormat="1" ht="13.8" x14ac:dyDescent="0.25">
      <c r="A10" s="85"/>
      <c r="B10" s="66"/>
      <c r="C10" s="70" t="s">
        <v>3</v>
      </c>
      <c r="D10" s="89">
        <f>SUM(D5:D9)</f>
        <v>0</v>
      </c>
    </row>
    <row r="11" spans="1:8" s="1" customFormat="1" ht="13.8" x14ac:dyDescent="0.25">
      <c r="A11" s="85"/>
      <c r="B11" s="66"/>
      <c r="C11" s="71"/>
      <c r="D11" s="90" t="str">
        <f>IF(C11&gt;0,B11*C11,"")</f>
        <v/>
      </c>
    </row>
    <row r="12" spans="1:8" s="1" customFormat="1" ht="13.8" x14ac:dyDescent="0.25">
      <c r="A12" s="125" t="str">
        <f>Cost!A13</f>
        <v>Interface Software</v>
      </c>
      <c r="B12" s="126"/>
      <c r="C12" s="126"/>
      <c r="D12" s="127"/>
    </row>
    <row r="13" spans="1:8" s="1" customFormat="1" ht="13.8" x14ac:dyDescent="0.25">
      <c r="A13" s="83" t="s">
        <v>0</v>
      </c>
      <c r="B13" s="4" t="s">
        <v>14</v>
      </c>
      <c r="C13" s="4" t="s">
        <v>15</v>
      </c>
      <c r="D13" s="84" t="s">
        <v>4</v>
      </c>
    </row>
    <row r="14" spans="1:8" s="1" customFormat="1" ht="13.8" x14ac:dyDescent="0.25">
      <c r="A14" s="85"/>
      <c r="B14" s="66"/>
      <c r="C14" s="71"/>
      <c r="D14" s="90" t="str">
        <f t="shared" ref="D14:D18" si="1">IF(C14&gt;0,B14*C14,"")</f>
        <v/>
      </c>
    </row>
    <row r="15" spans="1:8" s="1" customFormat="1" ht="13.8" x14ac:dyDescent="0.25">
      <c r="A15" s="87" t="s">
        <v>94</v>
      </c>
      <c r="B15" s="68"/>
      <c r="C15" s="69"/>
      <c r="D15" s="88" t="str">
        <f t="shared" si="1"/>
        <v/>
      </c>
    </row>
    <row r="16" spans="1:8" s="1" customFormat="1" ht="13.8" x14ac:dyDescent="0.25">
      <c r="A16" s="87" t="s">
        <v>104</v>
      </c>
      <c r="B16" s="68"/>
      <c r="C16" s="69"/>
      <c r="D16" s="88" t="str">
        <f t="shared" si="1"/>
        <v/>
      </c>
    </row>
    <row r="17" spans="1:4" s="1" customFormat="1" ht="13.8" x14ac:dyDescent="0.25">
      <c r="A17" s="87"/>
      <c r="B17" s="68"/>
      <c r="C17" s="69"/>
      <c r="D17" s="88" t="str">
        <f t="shared" si="1"/>
        <v/>
      </c>
    </row>
    <row r="18" spans="1:4" s="1" customFormat="1" ht="13.8" x14ac:dyDescent="0.25">
      <c r="A18" s="87"/>
      <c r="B18" s="68"/>
      <c r="C18" s="69"/>
      <c r="D18" s="88" t="str">
        <f t="shared" si="1"/>
        <v/>
      </c>
    </row>
    <row r="19" spans="1:4" s="1" customFormat="1" ht="13.8" x14ac:dyDescent="0.25">
      <c r="A19" s="85"/>
      <c r="B19" s="66"/>
      <c r="C19" s="70" t="s">
        <v>3</v>
      </c>
      <c r="D19" s="89">
        <f>SUM(D14:D18)</f>
        <v>0</v>
      </c>
    </row>
    <row r="20" spans="1:4" s="1" customFormat="1" ht="13.8" x14ac:dyDescent="0.25">
      <c r="A20" s="85"/>
      <c r="B20" s="66"/>
      <c r="C20" s="71"/>
      <c r="D20" s="90"/>
    </row>
    <row r="21" spans="1:4" s="1" customFormat="1" ht="13.8" x14ac:dyDescent="0.25">
      <c r="A21" s="125" t="str">
        <f>Cost!A50</f>
        <v>Professional Services</v>
      </c>
      <c r="B21" s="126"/>
      <c r="C21" s="126"/>
      <c r="D21" s="127"/>
    </row>
    <row r="22" spans="1:4" s="1" customFormat="1" ht="13.8" x14ac:dyDescent="0.25">
      <c r="A22" s="83" t="s">
        <v>0</v>
      </c>
      <c r="B22" s="4" t="s">
        <v>14</v>
      </c>
      <c r="C22" s="4" t="s">
        <v>15</v>
      </c>
      <c r="D22" s="84" t="s">
        <v>4</v>
      </c>
    </row>
    <row r="23" spans="1:4" s="1" customFormat="1" ht="13.8" x14ac:dyDescent="0.25">
      <c r="A23" s="85"/>
      <c r="B23" s="66"/>
      <c r="C23" s="71"/>
      <c r="D23" s="90" t="str">
        <f t="shared" ref="D23:D29" si="2">IF(C23&gt;0,B23*C23,"")</f>
        <v/>
      </c>
    </row>
    <row r="24" spans="1:4" s="1" customFormat="1" ht="13.8" x14ac:dyDescent="0.25">
      <c r="A24" s="87" t="s">
        <v>100</v>
      </c>
      <c r="B24" s="68"/>
      <c r="C24" s="69"/>
      <c r="D24" s="88" t="str">
        <f t="shared" si="2"/>
        <v/>
      </c>
    </row>
    <row r="25" spans="1:4" s="1" customFormat="1" ht="13.8" x14ac:dyDescent="0.25">
      <c r="A25" s="87"/>
      <c r="B25" s="68"/>
      <c r="C25" s="69"/>
      <c r="D25" s="88" t="str">
        <f t="shared" si="2"/>
        <v/>
      </c>
    </row>
    <row r="26" spans="1:4" s="1" customFormat="1" ht="13.8" x14ac:dyDescent="0.25">
      <c r="A26" s="87"/>
      <c r="B26" s="68"/>
      <c r="C26" s="69"/>
      <c r="D26" s="88" t="str">
        <f t="shared" si="2"/>
        <v/>
      </c>
    </row>
    <row r="27" spans="1:4" s="1" customFormat="1" ht="13.8" x14ac:dyDescent="0.25">
      <c r="A27" s="87"/>
      <c r="B27" s="68"/>
      <c r="C27" s="69"/>
      <c r="D27" s="88" t="str">
        <f t="shared" si="2"/>
        <v/>
      </c>
    </row>
    <row r="28" spans="1:4" s="1" customFormat="1" ht="13.8" x14ac:dyDescent="0.25">
      <c r="A28" s="85"/>
      <c r="B28" s="66"/>
      <c r="C28" s="70" t="s">
        <v>3</v>
      </c>
      <c r="D28" s="89">
        <f>SUM(D23:D27)</f>
        <v>0</v>
      </c>
    </row>
    <row r="29" spans="1:4" s="1" customFormat="1" ht="13.8" x14ac:dyDescent="0.25">
      <c r="A29" s="85"/>
      <c r="B29" s="66"/>
      <c r="C29" s="71"/>
      <c r="D29" s="90" t="str">
        <f t="shared" si="2"/>
        <v/>
      </c>
    </row>
    <row r="30" spans="1:4" s="1" customFormat="1" ht="13.8" x14ac:dyDescent="0.25">
      <c r="A30" s="125" t="str">
        <f>Cost!A70</f>
        <v>Third Party</v>
      </c>
      <c r="B30" s="126"/>
      <c r="C30" s="126"/>
      <c r="D30" s="127"/>
    </row>
    <row r="31" spans="1:4" s="1" customFormat="1" ht="13.8" x14ac:dyDescent="0.25">
      <c r="A31" s="83" t="s">
        <v>0</v>
      </c>
      <c r="B31" s="4" t="s">
        <v>14</v>
      </c>
      <c r="C31" s="4" t="s">
        <v>15</v>
      </c>
      <c r="D31" s="84" t="s">
        <v>4</v>
      </c>
    </row>
    <row r="32" spans="1:4" s="1" customFormat="1" ht="13.8" x14ac:dyDescent="0.25">
      <c r="A32" s="85"/>
      <c r="B32" s="66"/>
      <c r="C32" s="67"/>
      <c r="D32" s="86" t="str">
        <f t="shared" ref="D32:D60" si="3">IF(C32&gt;0,B32*C32,"")</f>
        <v/>
      </c>
    </row>
    <row r="33" spans="1:5" s="1" customFormat="1" ht="13.8" x14ac:dyDescent="0.25">
      <c r="A33" s="87" t="s">
        <v>101</v>
      </c>
      <c r="B33" s="68"/>
      <c r="C33" s="69"/>
      <c r="D33" s="88" t="str">
        <f t="shared" si="3"/>
        <v/>
      </c>
    </row>
    <row r="34" spans="1:5" s="1" customFormat="1" ht="13.8" x14ac:dyDescent="0.25">
      <c r="A34" s="87"/>
      <c r="B34" s="68"/>
      <c r="C34" s="69"/>
      <c r="D34" s="88" t="str">
        <f t="shared" si="3"/>
        <v/>
      </c>
    </row>
    <row r="35" spans="1:5" s="1" customFormat="1" ht="13.8" x14ac:dyDescent="0.25">
      <c r="A35" s="87"/>
      <c r="B35" s="68"/>
      <c r="C35" s="69"/>
      <c r="D35" s="88" t="str">
        <f t="shared" si="3"/>
        <v/>
      </c>
    </row>
    <row r="36" spans="1:5" s="1" customFormat="1" ht="13.8" x14ac:dyDescent="0.25">
      <c r="A36" s="87"/>
      <c r="B36" s="68"/>
      <c r="C36" s="69"/>
      <c r="D36" s="88" t="str">
        <f t="shared" si="3"/>
        <v/>
      </c>
    </row>
    <row r="37" spans="1:5" s="1" customFormat="1" ht="13.8" x14ac:dyDescent="0.25">
      <c r="A37" s="85"/>
      <c r="B37" s="66"/>
      <c r="C37" s="70" t="s">
        <v>3</v>
      </c>
      <c r="D37" s="89">
        <f>SUM(D32:D36)</f>
        <v>0</v>
      </c>
    </row>
    <row r="38" spans="1:5" s="1" customFormat="1" ht="13.8" x14ac:dyDescent="0.25">
      <c r="A38" s="85"/>
      <c r="B38" s="66"/>
      <c r="C38" s="71"/>
      <c r="D38" s="90" t="str">
        <f>IF(C38&gt;0,B38*C38,"")</f>
        <v/>
      </c>
    </row>
    <row r="39" spans="1:5" s="1" customFormat="1" ht="13.8" x14ac:dyDescent="0.25">
      <c r="A39" s="125" t="str">
        <f>Cost!A80</f>
        <v>Other Costs</v>
      </c>
      <c r="B39" s="126"/>
      <c r="C39" s="126"/>
      <c r="D39" s="127"/>
    </row>
    <row r="40" spans="1:5" s="1" customFormat="1" ht="13.8" x14ac:dyDescent="0.25">
      <c r="A40" s="83" t="s">
        <v>0</v>
      </c>
      <c r="B40" s="4" t="s">
        <v>14</v>
      </c>
      <c r="C40" s="4" t="s">
        <v>15</v>
      </c>
      <c r="D40" s="84" t="s">
        <v>4</v>
      </c>
    </row>
    <row r="41" spans="1:5" s="1" customFormat="1" ht="13.8" x14ac:dyDescent="0.25">
      <c r="A41" s="83"/>
      <c r="B41" s="4"/>
      <c r="C41" s="4"/>
      <c r="D41" s="84"/>
    </row>
    <row r="42" spans="1:5" s="1" customFormat="1" ht="13.8" x14ac:dyDescent="0.25">
      <c r="A42" s="92" t="s">
        <v>106</v>
      </c>
      <c r="B42" s="66"/>
      <c r="C42" s="71"/>
      <c r="D42" s="90"/>
    </row>
    <row r="43" spans="1:5" s="1" customFormat="1" ht="13.8" x14ac:dyDescent="0.3">
      <c r="A43" s="12" t="s">
        <v>107</v>
      </c>
      <c r="B43" s="6"/>
      <c r="C43" s="6"/>
      <c r="D43" s="7"/>
      <c r="E43" s="63"/>
    </row>
    <row r="44" spans="1:5" s="1" customFormat="1" ht="13.8" x14ac:dyDescent="0.3">
      <c r="A44" s="8" t="s">
        <v>20</v>
      </c>
      <c r="B44" s="6"/>
      <c r="C44" s="26"/>
      <c r="D44" s="27"/>
      <c r="E44" s="63"/>
    </row>
    <row r="45" spans="1:5" s="1" customFormat="1" ht="13.8" x14ac:dyDescent="0.3">
      <c r="A45" s="12" t="s">
        <v>108</v>
      </c>
      <c r="B45" s="6"/>
      <c r="C45" s="26"/>
      <c r="D45" s="27"/>
      <c r="E45" s="63"/>
    </row>
    <row r="46" spans="1:5" s="1" customFormat="1" ht="13.8" x14ac:dyDescent="0.3">
      <c r="A46" s="12" t="s">
        <v>109</v>
      </c>
      <c r="B46" s="6"/>
      <c r="C46" s="26"/>
      <c r="D46" s="27"/>
      <c r="E46" s="63"/>
    </row>
    <row r="47" spans="1:5" s="1" customFormat="1" ht="13.8" x14ac:dyDescent="0.3">
      <c r="A47" s="12" t="s">
        <v>110</v>
      </c>
      <c r="B47" s="6"/>
      <c r="C47" s="26"/>
      <c r="D47" s="27"/>
      <c r="E47" s="63"/>
    </row>
    <row r="48" spans="1:5" s="1" customFormat="1" ht="13.8" x14ac:dyDescent="0.3">
      <c r="A48" s="12" t="s">
        <v>111</v>
      </c>
      <c r="B48" s="6"/>
      <c r="C48" s="26"/>
      <c r="D48" s="27"/>
      <c r="E48" s="63"/>
    </row>
    <row r="49" spans="1:6" s="1" customFormat="1" ht="13.8" x14ac:dyDescent="0.3">
      <c r="A49" s="12" t="s">
        <v>112</v>
      </c>
      <c r="B49" s="6"/>
      <c r="C49" s="26"/>
      <c r="D49" s="27"/>
      <c r="E49" s="63"/>
    </row>
    <row r="50" spans="1:6" s="1" customFormat="1" ht="13.8" x14ac:dyDescent="0.3">
      <c r="A50" s="12" t="s">
        <v>113</v>
      </c>
      <c r="B50" s="6"/>
      <c r="C50" s="26"/>
      <c r="D50" s="27"/>
      <c r="E50" s="63"/>
    </row>
    <row r="51" spans="1:6" s="1" customFormat="1" ht="13.8" x14ac:dyDescent="0.3">
      <c r="A51" s="12" t="s">
        <v>114</v>
      </c>
      <c r="B51" s="6"/>
      <c r="C51" s="26"/>
      <c r="D51" s="27"/>
      <c r="E51" s="63"/>
    </row>
    <row r="52" spans="1:6" s="1" customFormat="1" ht="13.8" x14ac:dyDescent="0.3">
      <c r="A52" s="12" t="s">
        <v>115</v>
      </c>
      <c r="B52" s="6"/>
      <c r="C52" s="26"/>
      <c r="D52" s="27"/>
      <c r="E52" s="63"/>
    </row>
    <row r="53" spans="1:6" s="1" customFormat="1" ht="13.8" x14ac:dyDescent="0.25">
      <c r="A53" s="87"/>
      <c r="B53" s="68"/>
      <c r="C53" s="72"/>
      <c r="D53" s="91"/>
      <c r="F53" s="95"/>
    </row>
    <row r="54" spans="1:6" s="1" customFormat="1" ht="13.8" x14ac:dyDescent="0.25">
      <c r="A54" s="87"/>
      <c r="B54" s="68"/>
      <c r="C54" s="72"/>
      <c r="D54" s="91"/>
      <c r="F54" s="95"/>
    </row>
    <row r="55" spans="1:6" s="1" customFormat="1" ht="13.8" x14ac:dyDescent="0.25">
      <c r="A55" s="87"/>
      <c r="B55" s="68"/>
      <c r="C55" s="72"/>
      <c r="D55" s="91"/>
      <c r="F55" s="95"/>
    </row>
    <row r="56" spans="1:6" s="1" customFormat="1" ht="13.8" x14ac:dyDescent="0.25">
      <c r="A56" s="87"/>
      <c r="B56" s="68"/>
      <c r="C56" s="72"/>
      <c r="D56" s="91"/>
    </row>
    <row r="57" spans="1:6" s="1" customFormat="1" ht="13.8" x14ac:dyDescent="0.25">
      <c r="A57" s="85"/>
      <c r="B57" s="66"/>
      <c r="C57" s="70" t="s">
        <v>3</v>
      </c>
      <c r="D57" s="89" t="s">
        <v>9</v>
      </c>
    </row>
    <row r="58" spans="1:6" s="1" customFormat="1" ht="13.8" x14ac:dyDescent="0.25">
      <c r="A58" s="85"/>
      <c r="B58" s="66"/>
      <c r="C58" s="71"/>
      <c r="D58" s="90"/>
    </row>
    <row r="59" spans="1:6" s="1" customFormat="1" ht="13.8" x14ac:dyDescent="0.25">
      <c r="A59" s="125" t="s">
        <v>16</v>
      </c>
      <c r="B59" s="126"/>
      <c r="C59" s="126"/>
      <c r="D59" s="127"/>
    </row>
    <row r="60" spans="1:6" s="1" customFormat="1" ht="13.8" x14ac:dyDescent="0.25">
      <c r="A60" s="85"/>
      <c r="B60" s="66"/>
      <c r="C60" s="71"/>
      <c r="D60" s="86" t="str">
        <f t="shared" si="3"/>
        <v/>
      </c>
    </row>
    <row r="61" spans="1:6" s="1" customFormat="1" ht="27.6" x14ac:dyDescent="0.25">
      <c r="A61" s="92" t="str">
        <f>A3</f>
        <v>Enter 'Software Fees' or 'Subscription Fees' here</v>
      </c>
      <c r="B61" s="66"/>
      <c r="C61" s="73"/>
      <c r="D61" s="86">
        <f>D10</f>
        <v>0</v>
      </c>
    </row>
    <row r="62" spans="1:6" s="1" customFormat="1" ht="13.8" x14ac:dyDescent="0.25">
      <c r="A62" s="92" t="str">
        <f>A12</f>
        <v>Interface Software</v>
      </c>
      <c r="B62" s="66"/>
      <c r="C62" s="73"/>
      <c r="D62" s="86">
        <f>D19</f>
        <v>0</v>
      </c>
    </row>
    <row r="63" spans="1:6" s="1" customFormat="1" ht="13.8" x14ac:dyDescent="0.25">
      <c r="A63" s="92" t="str">
        <f>A21</f>
        <v>Professional Services</v>
      </c>
      <c r="B63" s="66"/>
      <c r="C63" s="73"/>
      <c r="D63" s="86">
        <f>D28</f>
        <v>0</v>
      </c>
    </row>
    <row r="64" spans="1:6" s="1" customFormat="1" ht="13.8" x14ac:dyDescent="0.25">
      <c r="A64" s="92" t="str">
        <f>A30</f>
        <v>Third Party</v>
      </c>
      <c r="B64" s="66"/>
      <c r="C64" s="73"/>
      <c r="D64" s="86">
        <f>D37</f>
        <v>0</v>
      </c>
    </row>
    <row r="65" spans="1:12" s="1" customFormat="1" ht="13.8" x14ac:dyDescent="0.25">
      <c r="A65" s="85"/>
      <c r="B65" s="66"/>
      <c r="C65" s="73"/>
      <c r="D65" s="86"/>
    </row>
    <row r="66" spans="1:12" s="1" customFormat="1" ht="13.8" x14ac:dyDescent="0.25">
      <c r="A66" s="85"/>
      <c r="B66" s="66"/>
      <c r="C66" s="74" t="s">
        <v>17</v>
      </c>
      <c r="D66" s="89">
        <f>SUM(D60:D65)</f>
        <v>0</v>
      </c>
    </row>
    <row r="67" spans="1:12" s="1" customFormat="1" ht="13.8" x14ac:dyDescent="0.25">
      <c r="A67" s="85"/>
      <c r="B67" s="66"/>
      <c r="C67" s="74"/>
      <c r="D67" s="93"/>
    </row>
    <row r="68" spans="1:12" s="1" customFormat="1" ht="111.6" customHeight="1" x14ac:dyDescent="0.25">
      <c r="A68" s="128"/>
      <c r="B68" s="129"/>
      <c r="C68" s="129"/>
      <c r="D68" s="130"/>
      <c r="F68" s="120"/>
      <c r="G68" s="120"/>
      <c r="H68" s="94"/>
      <c r="I68" s="94"/>
      <c r="J68" s="94"/>
      <c r="K68" s="94"/>
      <c r="L68" s="94"/>
    </row>
    <row r="69" spans="1:12" x14ac:dyDescent="0.3">
      <c r="F69" s="94"/>
      <c r="G69" s="94"/>
      <c r="H69" s="94"/>
      <c r="I69" s="94"/>
      <c r="J69" s="94"/>
      <c r="K69" s="94"/>
      <c r="L69" s="94"/>
    </row>
    <row r="70" spans="1:12" x14ac:dyDescent="0.3">
      <c r="F70" s="94"/>
      <c r="G70" s="94"/>
      <c r="H70" s="94"/>
      <c r="I70" s="94"/>
      <c r="J70" s="94"/>
      <c r="K70" s="94"/>
      <c r="L70" s="94"/>
    </row>
    <row r="71" spans="1:12" x14ac:dyDescent="0.3">
      <c r="F71" s="94"/>
      <c r="G71" s="94"/>
      <c r="H71" s="94"/>
      <c r="I71" s="94"/>
      <c r="J71" s="94"/>
      <c r="K71" s="94"/>
      <c r="L71" s="94"/>
    </row>
    <row r="72" spans="1:12" x14ac:dyDescent="0.3">
      <c r="F72" s="94"/>
      <c r="G72" s="94"/>
      <c r="H72" s="94"/>
      <c r="I72" s="94"/>
      <c r="J72" s="94"/>
      <c r="K72" s="94"/>
      <c r="L72" s="94"/>
    </row>
    <row r="73" spans="1:12" x14ac:dyDescent="0.3">
      <c r="F73" s="94"/>
      <c r="G73" s="94"/>
      <c r="H73" s="94"/>
      <c r="I73" s="94"/>
      <c r="J73" s="94"/>
      <c r="K73" s="94"/>
      <c r="L73" s="94"/>
    </row>
    <row r="74" spans="1:12" x14ac:dyDescent="0.3">
      <c r="F74" s="94"/>
      <c r="G74" s="94"/>
      <c r="H74" s="94"/>
      <c r="I74" s="94"/>
      <c r="J74" s="94"/>
      <c r="K74" s="94"/>
      <c r="L74" s="94"/>
    </row>
    <row r="75" spans="1:12" x14ac:dyDescent="0.3">
      <c r="F75" s="94"/>
      <c r="G75" s="94"/>
      <c r="H75" s="94"/>
      <c r="I75" s="94"/>
      <c r="J75" s="94"/>
      <c r="K75" s="94"/>
      <c r="L75" s="94"/>
    </row>
  </sheetData>
  <mergeCells count="11">
    <mergeCell ref="F68:G68"/>
    <mergeCell ref="A1:D1"/>
    <mergeCell ref="E1:F2"/>
    <mergeCell ref="A59:D59"/>
    <mergeCell ref="A68:D68"/>
    <mergeCell ref="A2:D2"/>
    <mergeCell ref="A3:D3"/>
    <mergeCell ref="A12:D12"/>
    <mergeCell ref="A21:D21"/>
    <mergeCell ref="A30:D30"/>
    <mergeCell ref="A39:D39"/>
  </mergeCells>
  <conditionalFormatting sqref="B5:C5 A7:D11 A20:D20 A43:C52">
    <cfRule type="cellIs" dxfId="5" priority="8" operator="equal">
      <formula>0</formula>
    </cfRule>
  </conditionalFormatting>
  <conditionalFormatting sqref="C19:D19">
    <cfRule type="cellIs" dxfId="4" priority="4" operator="equal">
      <formula>0</formula>
    </cfRule>
  </conditionalFormatting>
  <conditionalFormatting sqref="C28:D28">
    <cfRule type="cellIs" dxfId="3" priority="6" operator="equal">
      <formula>0</formula>
    </cfRule>
  </conditionalFormatting>
  <conditionalFormatting sqref="C37:D37">
    <cfRule type="cellIs" dxfId="2" priority="5" operator="equal">
      <formula>0</formula>
    </cfRule>
  </conditionalFormatting>
  <conditionalFormatting sqref="C57:D57">
    <cfRule type="cellIs" dxfId="1" priority="3" operator="equal">
      <formula>0</formula>
    </cfRule>
  </conditionalFormatting>
  <conditionalFormatting sqref="D5 D43:D52">
    <cfRule type="cellIs" dxfId="0" priority="7" operator="lessThan">
      <formula>0</formula>
    </cfRule>
  </conditionalFormatting>
  <printOptions horizontalCentered="1"/>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Cost</vt:lpstr>
      <vt:lpstr>Options</vt:lpstr>
      <vt:lpstr>Cost!Print_Area</vt:lpstr>
      <vt:lpstr>Options!Print_Area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Gilliland, Dianna</dc:creator>
  <cp:lastModifiedBy>Mike Yates</cp:lastModifiedBy>
  <cp:lastPrinted>2024-02-15T20:14:10Z</cp:lastPrinted>
  <dcterms:created xsi:type="dcterms:W3CDTF">2021-03-22T04:21:11Z</dcterms:created>
  <dcterms:modified xsi:type="dcterms:W3CDTF">2024-07-22T14:56:01Z</dcterms:modified>
</cp:coreProperties>
</file>